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858"/>
  </bookViews>
  <sheets>
    <sheet name="Cuadro 7 CNPII" sheetId="83" r:id="rId1"/>
  </sheets>
  <definedNames>
    <definedName name="_xlnm.Print_Area" localSheetId="0">'Cuadro 7 CNPII'!$A$1:$I$244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7" i="83" l="1"/>
  <c r="D237" i="83"/>
  <c r="C237" i="83"/>
  <c r="B171" i="83" l="1"/>
  <c r="E175" i="83"/>
  <c r="B19" i="83"/>
  <c r="B18" i="83" s="1"/>
  <c r="C19" i="83"/>
  <c r="C18" i="83" s="1"/>
  <c r="D19" i="83"/>
  <c r="D18" i="83" s="1"/>
  <c r="F19" i="83"/>
  <c r="F18" i="83" s="1"/>
  <c r="G19" i="83"/>
  <c r="G18" i="83" s="1"/>
  <c r="H19" i="83"/>
  <c r="H18" i="83" s="1"/>
  <c r="E20" i="83"/>
  <c r="I20" i="83"/>
  <c r="E21" i="83"/>
  <c r="I21" i="83"/>
  <c r="I19" i="83" s="1"/>
  <c r="I18" i="83" s="1"/>
  <c r="E22" i="83"/>
  <c r="I22" i="83"/>
  <c r="E23" i="83"/>
  <c r="I23" i="83"/>
  <c r="E24" i="83"/>
  <c r="I24" i="83"/>
  <c r="B27" i="83"/>
  <c r="C27" i="83"/>
  <c r="F27" i="83"/>
  <c r="G27" i="83"/>
  <c r="E28" i="83"/>
  <c r="I28" i="83"/>
  <c r="I27" i="83" s="1"/>
  <c r="E29" i="83"/>
  <c r="I29" i="83"/>
  <c r="E30" i="83"/>
  <c r="I30" i="83"/>
  <c r="B31" i="83"/>
  <c r="C31" i="83"/>
  <c r="D31" i="83"/>
  <c r="D27" i="83" s="1"/>
  <c r="F31" i="83"/>
  <c r="G31" i="83"/>
  <c r="H31" i="83"/>
  <c r="H27" i="83" s="1"/>
  <c r="E32" i="83"/>
  <c r="I32" i="83"/>
  <c r="E33" i="83"/>
  <c r="E31" i="83" s="1"/>
  <c r="I33" i="83"/>
  <c r="I31" i="83" s="1"/>
  <c r="E36" i="83"/>
  <c r="E37" i="83"/>
  <c r="I37" i="83"/>
  <c r="B38" i="83"/>
  <c r="C38" i="83"/>
  <c r="E39" i="83"/>
  <c r="E38" i="83" s="1"/>
  <c r="F38" i="83"/>
  <c r="G38" i="83"/>
  <c r="I39" i="83"/>
  <c r="E40" i="83"/>
  <c r="I40" i="83"/>
  <c r="B41" i="83"/>
  <c r="C41" i="83"/>
  <c r="E42" i="83"/>
  <c r="F41" i="83"/>
  <c r="G41" i="83"/>
  <c r="E43" i="83"/>
  <c r="I43" i="83"/>
  <c r="B45" i="83"/>
  <c r="B44" i="83" s="1"/>
  <c r="C45" i="83"/>
  <c r="C44" i="83" s="1"/>
  <c r="E46" i="83"/>
  <c r="F45" i="83"/>
  <c r="F44" i="83" s="1"/>
  <c r="G45" i="83"/>
  <c r="G44" i="83" s="1"/>
  <c r="E47" i="83"/>
  <c r="I47" i="83"/>
  <c r="E48" i="83"/>
  <c r="I48" i="83"/>
  <c r="C49" i="83"/>
  <c r="E50" i="83"/>
  <c r="G49" i="83"/>
  <c r="E51" i="83"/>
  <c r="I51" i="83"/>
  <c r="B52" i="83"/>
  <c r="B49" i="83" s="1"/>
  <c r="C52" i="83"/>
  <c r="E53" i="83"/>
  <c r="F52" i="83"/>
  <c r="G52" i="83"/>
  <c r="I53" i="83"/>
  <c r="E54" i="83"/>
  <c r="I54" i="83"/>
  <c r="E55" i="83"/>
  <c r="I55" i="83"/>
  <c r="B59" i="83"/>
  <c r="C59" i="83"/>
  <c r="D59" i="83"/>
  <c r="D58" i="83" s="1"/>
  <c r="D57" i="83" s="1"/>
  <c r="F59" i="83"/>
  <c r="G59" i="83"/>
  <c r="I61" i="83"/>
  <c r="E62" i="83"/>
  <c r="I63" i="83"/>
  <c r="D64" i="83"/>
  <c r="H64" i="83"/>
  <c r="I67" i="83"/>
  <c r="I70" i="83"/>
  <c r="D74" i="83"/>
  <c r="C74" i="83"/>
  <c r="G74" i="83"/>
  <c r="H74" i="83"/>
  <c r="H72" i="83" s="1"/>
  <c r="E76" i="83"/>
  <c r="I76" i="83"/>
  <c r="E81" i="83"/>
  <c r="I81" i="83"/>
  <c r="E83" i="83"/>
  <c r="G82" i="83"/>
  <c r="H82" i="83"/>
  <c r="E85" i="83"/>
  <c r="G87" i="83"/>
  <c r="C87" i="83"/>
  <c r="D87" i="83"/>
  <c r="H87" i="83"/>
  <c r="E89" i="83"/>
  <c r="D90" i="83"/>
  <c r="G90" i="83"/>
  <c r="C90" i="83"/>
  <c r="H90" i="83"/>
  <c r="G95" i="83"/>
  <c r="G93" i="83" s="1"/>
  <c r="C95" i="83"/>
  <c r="D95" i="83"/>
  <c r="H95" i="83"/>
  <c r="E97" i="83"/>
  <c r="C100" i="83"/>
  <c r="C98" i="83" s="1"/>
  <c r="E103" i="83"/>
  <c r="E105" i="83"/>
  <c r="I105" i="83"/>
  <c r="E107" i="83"/>
  <c r="I107" i="83"/>
  <c r="E109" i="83"/>
  <c r="I109" i="83"/>
  <c r="D111" i="83"/>
  <c r="C111" i="83"/>
  <c r="C110" i="83" s="1"/>
  <c r="G111" i="83"/>
  <c r="H111" i="83"/>
  <c r="E113" i="83"/>
  <c r="I113" i="83"/>
  <c r="E115" i="83"/>
  <c r="C114" i="83"/>
  <c r="I115" i="83"/>
  <c r="G114" i="83"/>
  <c r="H114" i="83"/>
  <c r="E117" i="83"/>
  <c r="I117" i="83"/>
  <c r="E119" i="83"/>
  <c r="I119" i="83"/>
  <c r="E123" i="83"/>
  <c r="I123" i="83"/>
  <c r="G122" i="83"/>
  <c r="C125" i="83"/>
  <c r="C124" i="83" s="1"/>
  <c r="D125" i="83"/>
  <c r="D124" i="83" s="1"/>
  <c r="G125" i="83"/>
  <c r="G124" i="83" s="1"/>
  <c r="H125" i="83"/>
  <c r="H124" i="83" s="1"/>
  <c r="H122" i="83" s="1"/>
  <c r="E127" i="83"/>
  <c r="I127" i="83"/>
  <c r="E129" i="83"/>
  <c r="I129" i="83"/>
  <c r="C131" i="83"/>
  <c r="D131" i="83"/>
  <c r="G131" i="83"/>
  <c r="H131" i="83"/>
  <c r="E133" i="83"/>
  <c r="I133" i="83"/>
  <c r="E135" i="83"/>
  <c r="C134" i="83"/>
  <c r="I135" i="83"/>
  <c r="G134" i="83"/>
  <c r="H134" i="83"/>
  <c r="I141" i="83"/>
  <c r="D143" i="83"/>
  <c r="I144" i="83"/>
  <c r="C143" i="83"/>
  <c r="G143" i="83"/>
  <c r="H143" i="83"/>
  <c r="I146" i="83"/>
  <c r="H148" i="83"/>
  <c r="I150" i="83"/>
  <c r="D151" i="83"/>
  <c r="D148" i="83" s="1"/>
  <c r="C151" i="83"/>
  <c r="C148" i="83" s="1"/>
  <c r="G151" i="83"/>
  <c r="G148" i="83" s="1"/>
  <c r="H151" i="83"/>
  <c r="E153" i="83"/>
  <c r="I153" i="83"/>
  <c r="E157" i="83"/>
  <c r="I157" i="83"/>
  <c r="C158" i="83"/>
  <c r="E159" i="83"/>
  <c r="G158" i="83"/>
  <c r="D158" i="83"/>
  <c r="H158" i="83"/>
  <c r="E161" i="83"/>
  <c r="I161" i="83"/>
  <c r="E167" i="83"/>
  <c r="G166" i="83"/>
  <c r="C166" i="83"/>
  <c r="H166" i="83"/>
  <c r="E169" i="83"/>
  <c r="I169" i="83"/>
  <c r="D171" i="83"/>
  <c r="H171" i="83"/>
  <c r="E173" i="83"/>
  <c r="I173" i="83"/>
  <c r="G171" i="83"/>
  <c r="I175" i="83"/>
  <c r="C177" i="83"/>
  <c r="D177" i="83"/>
  <c r="H177" i="83"/>
  <c r="E179" i="83"/>
  <c r="E182" i="83"/>
  <c r="G185" i="83"/>
  <c r="D185" i="83"/>
  <c r="I186" i="83"/>
  <c r="C188" i="83"/>
  <c r="D188" i="83"/>
  <c r="G188" i="83"/>
  <c r="H188" i="83"/>
  <c r="C192" i="83"/>
  <c r="D192" i="83"/>
  <c r="H192" i="83"/>
  <c r="E194" i="83"/>
  <c r="E197" i="83"/>
  <c r="E199" i="83"/>
  <c r="E202" i="83"/>
  <c r="C204" i="83"/>
  <c r="D204" i="83"/>
  <c r="H204" i="83"/>
  <c r="E206" i="83"/>
  <c r="C207" i="83"/>
  <c r="D207" i="83"/>
  <c r="H207" i="83"/>
  <c r="E209" i="83"/>
  <c r="E213" i="83"/>
  <c r="E215" i="83"/>
  <c r="C214" i="83"/>
  <c r="D214" i="83"/>
  <c r="G214" i="83"/>
  <c r="H214" i="83"/>
  <c r="C218" i="83"/>
  <c r="D218" i="83"/>
  <c r="G218" i="83"/>
  <c r="H218" i="83"/>
  <c r="E221" i="83"/>
  <c r="E220" i="83" s="1"/>
  <c r="C220" i="83"/>
  <c r="D220" i="83"/>
  <c r="G220" i="83"/>
  <c r="H220" i="83"/>
  <c r="E226" i="83"/>
  <c r="G225" i="83"/>
  <c r="G224" i="83" s="1"/>
  <c r="D231" i="83"/>
  <c r="D230" i="83" s="1"/>
  <c r="G184" i="83" l="1"/>
  <c r="I202" i="83"/>
  <c r="I199" i="83"/>
  <c r="I197" i="83"/>
  <c r="H195" i="83"/>
  <c r="C195" i="83"/>
  <c r="I194" i="83"/>
  <c r="I182" i="83"/>
  <c r="H180" i="83"/>
  <c r="C180" i="83"/>
  <c r="I179" i="83"/>
  <c r="E25" i="83"/>
  <c r="G17" i="83"/>
  <c r="B231" i="83"/>
  <c r="B230" i="83" s="1"/>
  <c r="D195" i="83"/>
  <c r="D180" i="83"/>
  <c r="H17" i="83"/>
  <c r="H231" i="83"/>
  <c r="H230" i="83" s="1"/>
  <c r="I221" i="83"/>
  <c r="I220" i="83" s="1"/>
  <c r="I213" i="83"/>
  <c r="I209" i="83"/>
  <c r="E227" i="83"/>
  <c r="E225" i="83" s="1"/>
  <c r="E224" i="83" s="1"/>
  <c r="E222" i="83" s="1"/>
  <c r="D225" i="83"/>
  <c r="D224" i="83" s="1"/>
  <c r="D222" i="83" s="1"/>
  <c r="G222" i="83"/>
  <c r="E223" i="83"/>
  <c r="E219" i="83"/>
  <c r="E218" i="83" s="1"/>
  <c r="B214" i="83"/>
  <c r="E214" i="83" s="1"/>
  <c r="E212" i="83" s="1"/>
  <c r="E210" i="83"/>
  <c r="G207" i="83"/>
  <c r="E208" i="83"/>
  <c r="E207" i="83" s="1"/>
  <c r="G204" i="83"/>
  <c r="G203" i="83" s="1"/>
  <c r="G200" i="83" s="1"/>
  <c r="E205" i="83"/>
  <c r="E201" i="83"/>
  <c r="E198" i="83"/>
  <c r="G195" i="83"/>
  <c r="B195" i="83"/>
  <c r="G192" i="83"/>
  <c r="B192" i="83"/>
  <c r="E189" i="83"/>
  <c r="H185" i="83"/>
  <c r="C185" i="83"/>
  <c r="G180" i="83"/>
  <c r="G177" i="83"/>
  <c r="I25" i="83"/>
  <c r="I17" i="83" s="1"/>
  <c r="D203" i="83"/>
  <c r="D200" i="83" s="1"/>
  <c r="C17" i="83"/>
  <c r="I229" i="83"/>
  <c r="I226" i="83"/>
  <c r="I215" i="83"/>
  <c r="F214" i="83"/>
  <c r="I214" i="83" s="1"/>
  <c r="I206" i="83"/>
  <c r="I236" i="83"/>
  <c r="I234" i="83"/>
  <c r="I232" i="83"/>
  <c r="H228" i="83"/>
  <c r="I227" i="83"/>
  <c r="H225" i="83"/>
  <c r="H224" i="83" s="1"/>
  <c r="H222" i="83" s="1"/>
  <c r="C225" i="83"/>
  <c r="C224" i="83" s="1"/>
  <c r="C222" i="83" s="1"/>
  <c r="I223" i="83"/>
  <c r="I219" i="83"/>
  <c r="I218" i="83" s="1"/>
  <c r="I210" i="83"/>
  <c r="I208" i="83"/>
  <c r="I205" i="83"/>
  <c r="I204" i="83" s="1"/>
  <c r="I198" i="83"/>
  <c r="I196" i="83"/>
  <c r="F192" i="83"/>
  <c r="I189" i="83"/>
  <c r="E186" i="83"/>
  <c r="D17" i="83"/>
  <c r="H165" i="83"/>
  <c r="H130" i="83"/>
  <c r="C130" i="83"/>
  <c r="E52" i="83"/>
  <c r="C191" i="83"/>
  <c r="B225" i="83"/>
  <c r="B224" i="83" s="1"/>
  <c r="B222" i="83" s="1"/>
  <c r="G217" i="83"/>
  <c r="E217" i="83"/>
  <c r="D212" i="83"/>
  <c r="B212" i="83"/>
  <c r="B204" i="83"/>
  <c r="C184" i="83"/>
  <c r="H140" i="83"/>
  <c r="H217" i="83"/>
  <c r="I212" i="83"/>
  <c r="E235" i="83"/>
  <c r="E233" i="83"/>
  <c r="I235" i="83"/>
  <c r="I233" i="83"/>
  <c r="C231" i="83"/>
  <c r="C230" i="83" s="1"/>
  <c r="C228" i="83" s="1"/>
  <c r="F220" i="83"/>
  <c r="F218" i="83"/>
  <c r="H212" i="83"/>
  <c r="C212" i="83"/>
  <c r="I207" i="83"/>
  <c r="F207" i="83"/>
  <c r="H203" i="83"/>
  <c r="H200" i="83" s="1"/>
  <c r="C203" i="83"/>
  <c r="F231" i="83"/>
  <c r="F230" i="83" s="1"/>
  <c r="F228" i="83" s="1"/>
  <c r="F225" i="83"/>
  <c r="F224" i="83" s="1"/>
  <c r="F222" i="83" s="1"/>
  <c r="C217" i="83"/>
  <c r="F204" i="83"/>
  <c r="C200" i="83"/>
  <c r="E236" i="83"/>
  <c r="E234" i="83"/>
  <c r="G231" i="83"/>
  <c r="G230" i="83" s="1"/>
  <c r="G228" i="83" s="1"/>
  <c r="E232" i="83"/>
  <c r="D228" i="83"/>
  <c r="B228" i="83"/>
  <c r="B220" i="83"/>
  <c r="D217" i="83"/>
  <c r="B218" i="83"/>
  <c r="G212" i="83"/>
  <c r="B207" i="83"/>
  <c r="E204" i="83"/>
  <c r="E203" i="83" s="1"/>
  <c r="E200" i="83" s="1"/>
  <c r="F195" i="83"/>
  <c r="F191" i="83" s="1"/>
  <c r="G165" i="83"/>
  <c r="G163" i="83" s="1"/>
  <c r="I201" i="83"/>
  <c r="E196" i="83"/>
  <c r="I193" i="83"/>
  <c r="E193" i="83"/>
  <c r="E192" i="83" s="1"/>
  <c r="E190" i="83"/>
  <c r="F188" i="83"/>
  <c r="E187" i="83"/>
  <c r="D184" i="83"/>
  <c r="F185" i="83"/>
  <c r="E183" i="83"/>
  <c r="E181" i="83"/>
  <c r="B180" i="83"/>
  <c r="E178" i="83"/>
  <c r="E177" i="83" s="1"/>
  <c r="B177" i="83"/>
  <c r="E174" i="83"/>
  <c r="I167" i="83"/>
  <c r="F166" i="83"/>
  <c r="C140" i="83"/>
  <c r="H121" i="83"/>
  <c r="D100" i="83"/>
  <c r="D98" i="83" s="1"/>
  <c r="G100" i="83"/>
  <c r="E101" i="83"/>
  <c r="B100" i="83"/>
  <c r="B98" i="83" s="1"/>
  <c r="C171" i="83"/>
  <c r="C165" i="83" s="1"/>
  <c r="C163" i="83" s="1"/>
  <c r="D166" i="83"/>
  <c r="D165" i="83" s="1"/>
  <c r="D163" i="83" s="1"/>
  <c r="H163" i="83"/>
  <c r="H191" i="83"/>
  <c r="D191" i="83"/>
  <c r="D176" i="83" s="1"/>
  <c r="I190" i="83"/>
  <c r="I187" i="83"/>
  <c r="I185" i="83" s="1"/>
  <c r="H184" i="83"/>
  <c r="H176" i="83" s="1"/>
  <c r="I183" i="83"/>
  <c r="I181" i="83"/>
  <c r="I178" i="83"/>
  <c r="I174" i="83"/>
  <c r="G155" i="83"/>
  <c r="D155" i="83"/>
  <c r="G140" i="83"/>
  <c r="G139" i="83" s="1"/>
  <c r="G137" i="83" s="1"/>
  <c r="D140" i="83"/>
  <c r="D114" i="83"/>
  <c r="D110" i="83" s="1"/>
  <c r="D106" i="83" s="1"/>
  <c r="D72" i="83"/>
  <c r="D69" i="83" s="1"/>
  <c r="B188" i="83"/>
  <c r="B185" i="83"/>
  <c r="F180" i="83"/>
  <c r="F177" i="83"/>
  <c r="F171" i="83"/>
  <c r="I159" i="83"/>
  <c r="F158" i="83"/>
  <c r="F155" i="83" s="1"/>
  <c r="H155" i="83"/>
  <c r="C155" i="83"/>
  <c r="D134" i="83"/>
  <c r="D130" i="83" s="1"/>
  <c r="D122" i="83"/>
  <c r="H110" i="83"/>
  <c r="H106" i="83" s="1"/>
  <c r="E172" i="83"/>
  <c r="E171" i="83" s="1"/>
  <c r="E170" i="83"/>
  <c r="E166" i="83" s="1"/>
  <c r="E168" i="83"/>
  <c r="B166" i="83"/>
  <c r="B165" i="83" s="1"/>
  <c r="B163" i="83" s="1"/>
  <c r="E164" i="83"/>
  <c r="E160" i="83"/>
  <c r="E158" i="83" s="1"/>
  <c r="B158" i="83"/>
  <c r="E156" i="83"/>
  <c r="E154" i="83"/>
  <c r="E152" i="83"/>
  <c r="E151" i="83" s="1"/>
  <c r="E149" i="83"/>
  <c r="E145" i="83"/>
  <c r="E142" i="83"/>
  <c r="E138" i="83"/>
  <c r="E104" i="83"/>
  <c r="H100" i="83"/>
  <c r="H98" i="83" s="1"/>
  <c r="B87" i="83"/>
  <c r="I172" i="83"/>
  <c r="I171" i="83" s="1"/>
  <c r="I170" i="83"/>
  <c r="I168" i="83"/>
  <c r="I164" i="83"/>
  <c r="I160" i="83"/>
  <c r="I156" i="83"/>
  <c r="I154" i="83"/>
  <c r="I152" i="83"/>
  <c r="I151" i="83" s="1"/>
  <c r="I149" i="83"/>
  <c r="I145" i="83"/>
  <c r="I143" i="83" s="1"/>
  <c r="I142" i="83"/>
  <c r="I138" i="83"/>
  <c r="E136" i="83"/>
  <c r="E134" i="83" s="1"/>
  <c r="G130" i="83"/>
  <c r="G121" i="83" s="1"/>
  <c r="E132" i="83"/>
  <c r="E131" i="83" s="1"/>
  <c r="E128" i="83"/>
  <c r="E126" i="83"/>
  <c r="E125" i="83" s="1"/>
  <c r="E124" i="83" s="1"/>
  <c r="E122" i="83" s="1"/>
  <c r="E118" i="83"/>
  <c r="E116" i="83"/>
  <c r="G110" i="83"/>
  <c r="G106" i="83" s="1"/>
  <c r="E112" i="83"/>
  <c r="E111" i="83" s="1"/>
  <c r="E108" i="83"/>
  <c r="I104" i="83"/>
  <c r="B95" i="83"/>
  <c r="B93" i="83" s="1"/>
  <c r="D93" i="83"/>
  <c r="E91" i="83"/>
  <c r="B90" i="83"/>
  <c r="D82" i="83"/>
  <c r="D79" i="83" s="1"/>
  <c r="B155" i="83"/>
  <c r="E150" i="83"/>
  <c r="E146" i="83"/>
  <c r="E144" i="83"/>
  <c r="E141" i="83"/>
  <c r="I136" i="83"/>
  <c r="I134" i="83" s="1"/>
  <c r="I132" i="83"/>
  <c r="I131" i="83" s="1"/>
  <c r="I128" i="83"/>
  <c r="I126" i="83"/>
  <c r="I125" i="83" s="1"/>
  <c r="I124" i="83" s="1"/>
  <c r="I122" i="83" s="1"/>
  <c r="C122" i="83"/>
  <c r="C121" i="83" s="1"/>
  <c r="I118" i="83"/>
  <c r="I116" i="83"/>
  <c r="I114" i="83" s="1"/>
  <c r="I112" i="83"/>
  <c r="I111" i="83" s="1"/>
  <c r="I108" i="83"/>
  <c r="C106" i="83"/>
  <c r="G98" i="83"/>
  <c r="G86" i="83" s="1"/>
  <c r="E99" i="83"/>
  <c r="H93" i="83"/>
  <c r="C93" i="83"/>
  <c r="C86" i="83" s="1"/>
  <c r="H79" i="83"/>
  <c r="I46" i="83"/>
  <c r="I45" i="83" s="1"/>
  <c r="I44" i="83" s="1"/>
  <c r="H45" i="83"/>
  <c r="H44" i="83" s="1"/>
  <c r="I103" i="83"/>
  <c r="I101" i="83"/>
  <c r="I99" i="83"/>
  <c r="I97" i="83"/>
  <c r="F95" i="83"/>
  <c r="F93" i="83" s="1"/>
  <c r="I91" i="83"/>
  <c r="I89" i="83"/>
  <c r="F87" i="83"/>
  <c r="I85" i="83"/>
  <c r="I83" i="83"/>
  <c r="F82" i="83"/>
  <c r="C79" i="83"/>
  <c r="C72" i="83"/>
  <c r="H59" i="83"/>
  <c r="H58" i="83" s="1"/>
  <c r="H57" i="83" s="1"/>
  <c r="C58" i="83"/>
  <c r="C57" i="83" s="1"/>
  <c r="I42" i="83"/>
  <c r="I41" i="83" s="1"/>
  <c r="H41" i="83"/>
  <c r="F151" i="83"/>
  <c r="F148" i="83" s="1"/>
  <c r="B151" i="83"/>
  <c r="B148" i="83" s="1"/>
  <c r="F143" i="83"/>
  <c r="F140" i="83" s="1"/>
  <c r="B143" i="83"/>
  <c r="B140" i="83" s="1"/>
  <c r="F134" i="83"/>
  <c r="B134" i="83"/>
  <c r="F131" i="83"/>
  <c r="F130" i="83" s="1"/>
  <c r="B131" i="83"/>
  <c r="F125" i="83"/>
  <c r="F124" i="83" s="1"/>
  <c r="B125" i="83"/>
  <c r="B124" i="83" s="1"/>
  <c r="B122" i="83" s="1"/>
  <c r="F122" i="83"/>
  <c r="F121" i="83" s="1"/>
  <c r="F114" i="83"/>
  <c r="B114" i="83"/>
  <c r="F111" i="83"/>
  <c r="B111" i="83"/>
  <c r="E102" i="83"/>
  <c r="E96" i="83"/>
  <c r="E95" i="83" s="1"/>
  <c r="E94" i="83"/>
  <c r="E92" i="83"/>
  <c r="E88" i="83"/>
  <c r="E87" i="83" s="1"/>
  <c r="E84" i="83"/>
  <c r="E82" i="83" s="1"/>
  <c r="G79" i="83"/>
  <c r="E80" i="83"/>
  <c r="E77" i="83"/>
  <c r="E75" i="83"/>
  <c r="E74" i="83" s="1"/>
  <c r="G72" i="83"/>
  <c r="G69" i="83" s="1"/>
  <c r="E73" i="83"/>
  <c r="E72" i="83" s="1"/>
  <c r="E71" i="83"/>
  <c r="F64" i="83"/>
  <c r="F58" i="83" s="1"/>
  <c r="F57" i="83" s="1"/>
  <c r="I65" i="83"/>
  <c r="I50" i="83"/>
  <c r="I36" i="83"/>
  <c r="C35" i="83"/>
  <c r="C34" i="83" s="1"/>
  <c r="C26" i="83" s="1"/>
  <c r="I102" i="83"/>
  <c r="F100" i="83"/>
  <c r="F98" i="83" s="1"/>
  <c r="I96" i="83"/>
  <c r="I94" i="83"/>
  <c r="I92" i="83"/>
  <c r="F90" i="83"/>
  <c r="I88" i="83"/>
  <c r="I87" i="83" s="1"/>
  <c r="I84" i="83"/>
  <c r="C82" i="83"/>
  <c r="I80" i="83"/>
  <c r="I77" i="83"/>
  <c r="I75" i="83"/>
  <c r="I74" i="83" s="1"/>
  <c r="I73" i="83"/>
  <c r="I71" i="83"/>
  <c r="H69" i="83"/>
  <c r="C69" i="83"/>
  <c r="H52" i="83"/>
  <c r="H49" i="83" s="1"/>
  <c r="H38" i="83"/>
  <c r="E70" i="83"/>
  <c r="E68" i="83"/>
  <c r="E66" i="83"/>
  <c r="D52" i="83"/>
  <c r="D49" i="83" s="1"/>
  <c r="D38" i="83"/>
  <c r="G35" i="83"/>
  <c r="G34" i="83" s="1"/>
  <c r="B35" i="83"/>
  <c r="B34" i="83" s="1"/>
  <c r="B26" i="83" s="1"/>
  <c r="E27" i="83"/>
  <c r="E19" i="83"/>
  <c r="E18" i="83" s="1"/>
  <c r="B17" i="83"/>
  <c r="B82" i="83"/>
  <c r="B79" i="83" s="1"/>
  <c r="F79" i="83"/>
  <c r="F74" i="83"/>
  <c r="F72" i="83" s="1"/>
  <c r="F69" i="83" s="1"/>
  <c r="B74" i="83"/>
  <c r="B72" i="83" s="1"/>
  <c r="B69" i="83" s="1"/>
  <c r="I68" i="83"/>
  <c r="I66" i="83"/>
  <c r="C64" i="83"/>
  <c r="I62" i="83"/>
  <c r="I52" i="83"/>
  <c r="F49" i="83"/>
  <c r="I38" i="83"/>
  <c r="F35" i="83"/>
  <c r="G26" i="83"/>
  <c r="F17" i="83"/>
  <c r="E67" i="83"/>
  <c r="G64" i="83"/>
  <c r="G58" i="83" s="1"/>
  <c r="G57" i="83" s="1"/>
  <c r="B64" i="83"/>
  <c r="B58" i="83" s="1"/>
  <c r="B57" i="83" s="1"/>
  <c r="E63" i="83"/>
  <c r="E61" i="83"/>
  <c r="E49" i="83"/>
  <c r="E45" i="83"/>
  <c r="E44" i="83" s="1"/>
  <c r="D45" i="83"/>
  <c r="D44" i="83" s="1"/>
  <c r="E41" i="83"/>
  <c r="E35" i="83" s="1"/>
  <c r="D41" i="83"/>
  <c r="E65" i="83"/>
  <c r="I60" i="83"/>
  <c r="E60" i="83"/>
  <c r="E185" i="83" l="1"/>
  <c r="E184" i="83" s="1"/>
  <c r="E143" i="83"/>
  <c r="E93" i="83"/>
  <c r="I95" i="83"/>
  <c r="I192" i="83"/>
  <c r="E17" i="83"/>
  <c r="I177" i="83"/>
  <c r="E188" i="83"/>
  <c r="I195" i="83"/>
  <c r="G191" i="83"/>
  <c r="G176" i="83" s="1"/>
  <c r="B191" i="83"/>
  <c r="I203" i="83"/>
  <c r="F203" i="83"/>
  <c r="F200" i="83" s="1"/>
  <c r="F212" i="83"/>
  <c r="I217" i="83"/>
  <c r="I225" i="83"/>
  <c r="I224" i="83" s="1"/>
  <c r="I222" i="83" s="1"/>
  <c r="I231" i="83"/>
  <c r="I230" i="83" s="1"/>
  <c r="I228" i="83" s="1"/>
  <c r="I211" i="83" s="1"/>
  <c r="I191" i="83"/>
  <c r="B184" i="83"/>
  <c r="I180" i="83"/>
  <c r="I188" i="83"/>
  <c r="E195" i="83"/>
  <c r="E191" i="83" s="1"/>
  <c r="C176" i="83"/>
  <c r="E165" i="83"/>
  <c r="E163" i="83" s="1"/>
  <c r="B139" i="83"/>
  <c r="B137" i="83" s="1"/>
  <c r="E140" i="83"/>
  <c r="F110" i="83"/>
  <c r="F106" i="83" s="1"/>
  <c r="E114" i="83"/>
  <c r="H86" i="83"/>
  <c r="D86" i="83"/>
  <c r="F86" i="83"/>
  <c r="F56" i="83" s="1"/>
  <c r="D56" i="83"/>
  <c r="I59" i="83"/>
  <c r="E34" i="83"/>
  <c r="E26" i="83" s="1"/>
  <c r="H35" i="83"/>
  <c r="H34" i="83" s="1"/>
  <c r="H26" i="83" s="1"/>
  <c r="D35" i="83"/>
  <c r="G56" i="83"/>
  <c r="G16" i="83" s="1"/>
  <c r="I140" i="83"/>
  <c r="F139" i="83"/>
  <c r="F137" i="83" s="1"/>
  <c r="I184" i="83"/>
  <c r="D34" i="83"/>
  <c r="D26" i="83" s="1"/>
  <c r="D16" i="83" s="1"/>
  <c r="E79" i="83"/>
  <c r="E90" i="83"/>
  <c r="E59" i="83"/>
  <c r="F34" i="83"/>
  <c r="F26" i="83" s="1"/>
  <c r="I64" i="83"/>
  <c r="I58" i="83" s="1"/>
  <c r="I57" i="83" s="1"/>
  <c r="H56" i="83"/>
  <c r="H16" i="83" s="1"/>
  <c r="E110" i="83"/>
  <c r="E106" i="83" s="1"/>
  <c r="I148" i="83"/>
  <c r="B86" i="83"/>
  <c r="B56" i="83" s="1"/>
  <c r="I158" i="83"/>
  <c r="I155" i="83" s="1"/>
  <c r="E100" i="83"/>
  <c r="E98" i="83" s="1"/>
  <c r="F165" i="83"/>
  <c r="F163" i="83" s="1"/>
  <c r="F184" i="83"/>
  <c r="F176" i="83" s="1"/>
  <c r="I200" i="83"/>
  <c r="C211" i="83"/>
  <c r="H139" i="83"/>
  <c r="H137" i="83" s="1"/>
  <c r="I49" i="83"/>
  <c r="C56" i="83"/>
  <c r="C16" i="83" s="1"/>
  <c r="B203" i="83"/>
  <c r="B200" i="83" s="1"/>
  <c r="E69" i="83"/>
  <c r="I72" i="83"/>
  <c r="I69" i="83" s="1"/>
  <c r="I35" i="83"/>
  <c r="B110" i="83"/>
  <c r="B106" i="83" s="1"/>
  <c r="B130" i="83"/>
  <c r="B121" i="83" s="1"/>
  <c r="I82" i="83"/>
  <c r="I79" i="83" s="1"/>
  <c r="I90" i="83"/>
  <c r="I100" i="83"/>
  <c r="I98" i="83" s="1"/>
  <c r="I130" i="83"/>
  <c r="I121" i="83" s="1"/>
  <c r="E155" i="83"/>
  <c r="D121" i="83"/>
  <c r="D139" i="83"/>
  <c r="D137" i="83" s="1"/>
  <c r="I166" i="83"/>
  <c r="I165" i="83" s="1"/>
  <c r="I163" i="83" s="1"/>
  <c r="G211" i="83"/>
  <c r="H211" i="83"/>
  <c r="H162" i="83" s="1"/>
  <c r="D211" i="83"/>
  <c r="D162" i="83" s="1"/>
  <c r="I110" i="83"/>
  <c r="I106" i="83" s="1"/>
  <c r="E64" i="83"/>
  <c r="I93" i="83"/>
  <c r="E130" i="83"/>
  <c r="E121" i="83" s="1"/>
  <c r="E148" i="83"/>
  <c r="C139" i="83"/>
  <c r="C137" i="83" s="1"/>
  <c r="E180" i="83"/>
  <c r="B217" i="83"/>
  <c r="B211" i="83" s="1"/>
  <c r="E231" i="83"/>
  <c r="E230" i="83" s="1"/>
  <c r="E228" i="83" s="1"/>
  <c r="E211" i="83" s="1"/>
  <c r="F217" i="83"/>
  <c r="F211" i="83" s="1"/>
  <c r="E139" i="83" l="1"/>
  <c r="E137" i="83" s="1"/>
  <c r="E86" i="83"/>
  <c r="G162" i="83"/>
  <c r="G120" i="83" s="1"/>
  <c r="I176" i="83"/>
  <c r="I162" i="83" s="1"/>
  <c r="C162" i="83"/>
  <c r="C120" i="83" s="1"/>
  <c r="B176" i="83"/>
  <c r="B162" i="83" s="1"/>
  <c r="B120" i="83" s="1"/>
  <c r="E176" i="83"/>
  <c r="E162" i="83" s="1"/>
  <c r="H120" i="83"/>
  <c r="H237" i="83" s="1"/>
  <c r="B16" i="83"/>
  <c r="I86" i="83"/>
  <c r="F16" i="83"/>
  <c r="I34" i="83"/>
  <c r="I26" i="83" s="1"/>
  <c r="I56" i="83"/>
  <c r="D120" i="83"/>
  <c r="E58" i="83"/>
  <c r="E57" i="83" s="1"/>
  <c r="E56" i="83" s="1"/>
  <c r="E16" i="83" s="1"/>
  <c r="I139" i="83"/>
  <c r="I137" i="83" s="1"/>
  <c r="F162" i="83"/>
  <c r="F120" i="83" s="1"/>
  <c r="E120" i="83" l="1"/>
  <c r="E237" i="83" s="1"/>
  <c r="I16" i="83"/>
  <c r="F237" i="83"/>
  <c r="B237" i="83"/>
  <c r="I120" i="83"/>
  <c r="I237" i="83" l="1"/>
</calcChain>
</file>

<file path=xl/sharedStrings.xml><?xml version="1.0" encoding="utf-8"?>
<sst xmlns="http://schemas.openxmlformats.org/spreadsheetml/2006/main" count="250" uniqueCount="170">
  <si>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</si>
  <si>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</si>
  <si>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</si>
  <si>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</si>
  <si>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</si>
  <si>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</si>
  <si>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</si>
  <si>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</si>
  <si>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</si>
  <si>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</si>
  <si>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</si>
  <si>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</si>
  <si>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</si>
  <si>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</si>
  <si>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</si>
  <si>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</si>
  <si>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</si>
  <si>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</si>
  <si>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</si>
  <si>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</si>
  <si>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</si>
  <si>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</si>
  <si>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</si>
  <si>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</si>
  <si>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</si>
  <si>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</si>
  <si>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</si>
  <si>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</si>
  <si>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</si>
  <si>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</si>
  <si>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</si>
  <si>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</si>
  <si>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</si>
  <si>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</si>
  <si>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</si>
  <si>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</si>
  <si>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</si>
  <si>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</si>
  <si>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</si>
  <si>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</si>
  <si>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</si>
  <si>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</si>
  <si>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</si>
  <si>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</si>
  <si>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</si>
  <si>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</si>
  <si>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</si>
  <si>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</si>
  <si>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</si>
  <si>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</si>
  <si>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</si>
  <si>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</si>
  <si>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</si>
  <si>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</si>
  <si>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</si>
  <si>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</si>
  <si>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</si>
  <si>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</si>
  <si>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</si>
  <si>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</si>
  <si>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</si>
  <si>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</si>
  <si>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</si>
  <si>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</si>
  <si>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</si>
  <si>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</si>
  <si>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</si>
  <si>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</si>
  <si>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</si>
  <si>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</si>
  <si>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</si>
  <si>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</si>
  <si>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</si>
  <si>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</si>
  <si>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</si>
  <si>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</si>
  <si>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</si>
  <si>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</si>
  <si>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</si>
  <si>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</si>
  <si>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</si>
  <si>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</si>
  <si>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</si>
  <si>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</si>
  <si>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</si>
  <si>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</si>
  <si>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</si>
  <si>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</si>
  <si>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</si>
  <si>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</si>
  <si>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</si>
  <si>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</si>
  <si>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</si>
  <si>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</si>
  <si>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</si>
  <si>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</si>
  <si>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</si>
  <si>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</si>
  <si>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</si>
  <si>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</si>
  <si>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</si>
  <si>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</si>
  <si>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</si>
  <si>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</si>
  <si>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</si>
  <si>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</si>
  <si>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</si>
  <si>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</si>
  <si>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</si>
  <si>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</si>
  <si>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</si>
  <si>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</si>
  <si>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</si>
  <si>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</si>
  <si>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</si>
  <si>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</si>
  <si>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</si>
  <si>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</si>
  <si>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</si>
  <si>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</si>
  <si>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</si>
  <si>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</si>
  <si>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</si>
  <si>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</si>
  <si>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</si>
  <si>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</si>
  <si>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</si>
  <si>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</si>
  <si>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</si>
  <si>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</si>
  <si>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</si>
  <si>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</si>
  <si>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</si>
  <si>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</si>
  <si>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</si>
  <si>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</si>
  <si>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</si>
  <si>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</si>
  <si>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</si>
  <si>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</si>
  <si>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</si>
  <si>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</si>
  <si>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</si>
  <si>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</si>
  <si>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</si>
  <si>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</si>
  <si>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</si>
  <si>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</si>
  <si>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</si>
  <si>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</si>
  <si>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</si>
  <si>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</si>
  <si>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Otras va-</t>
  </si>
  <si>
    <t>riaciones</t>
  </si>
  <si>
    <t>Posición al final</t>
  </si>
  <si>
    <t>Posición al inicio</t>
  </si>
  <si>
    <t>(P) Cifras preliminares.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</si>
  <si>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</si>
  <si>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</si>
  <si>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</si>
  <si>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</si>
  <si>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de Inversión Internacional</t>
  </si>
  <si>
    <t>III. Posición de Inversión Internacional neta  (I-II)</t>
  </si>
  <si>
    <t>I.  Activos: (Continuación)</t>
  </si>
  <si>
    <t>II. Pasivos: (Continuación)</t>
  </si>
  <si>
    <t>NOTA: De existir diferencia entre el total y los parciales, se debe al redondeo.</t>
  </si>
  <si>
    <t>2026 (E)</t>
  </si>
  <si>
    <t>2025 (P)</t>
  </si>
  <si>
    <t>EN LA REPÚBLICA, SEGÚN PARTIDA: PRIMER TRIMESTRE 2025-26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</si>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</sst>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;\-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NumberFormat="1" applyFont="1" applyFill="1"/>
    <xf numFmtId="0" fontId="2" fillId="0" borderId="6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3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protection locked="0"/>
    </xf>
    <xf numFmtId="0" fontId="2" fillId="0" borderId="1" xfId="0" quotePrefix="1" applyNumberFormat="1" applyFont="1" applyFill="1" applyBorder="1" applyAlignment="1" applyProtection="1"/>
    <xf numFmtId="0" fontId="2" fillId="0" borderId="1" xfId="0" quotePrefix="1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5" xfId="0" applyNumberFormat="1" applyFont="1" applyFill="1" applyBorder="1" applyAlignment="1" applyProtection="1"/>
    <xf numFmtId="0" fontId="2" fillId="2" borderId="0" xfId="0" applyNumberFormat="1" applyFont="1" applyFill="1"/>
    <xf numFmtId="0" fontId="3" fillId="3" borderId="10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Protection="1"/>
    <xf numFmtId="0" fontId="2" fillId="0" borderId="23" xfId="0" applyNumberFormat="1" applyFont="1" applyFill="1" applyBorder="1" applyProtection="1"/>
    <xf numFmtId="0" fontId="3" fillId="3" borderId="18" xfId="0" applyNumberFormat="1" applyFont="1" applyFill="1" applyBorder="1" applyAlignment="1" applyProtection="1">
      <alignment vertical="center"/>
    </xf>
    <xf numFmtId="0" fontId="3" fillId="3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164" fontId="1" fillId="0" borderId="4" xfId="0" applyNumberFormat="1" applyFont="1" applyFill="1" applyBorder="1" applyAlignment="1" applyProtection="1">
      <alignment horizontal="right"/>
    </xf>
    <xf numFmtId="0" fontId="2" fillId="0" borderId="0" xfId="0" quotePrefix="1" applyFont="1" applyFill="1" applyAlignment="1"/>
    <xf numFmtId="164" fontId="1" fillId="0" borderId="4" xfId="0" applyNumberFormat="1" applyFont="1" applyFill="1" applyBorder="1" applyProtection="1"/>
    <xf numFmtId="164" fontId="1" fillId="0" borderId="2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3" fillId="3" borderId="14" xfId="0" applyNumberFormat="1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3" borderId="18" xfId="0" applyNumberFormat="1" applyFont="1" applyFill="1" applyBorder="1" applyAlignment="1" applyProtection="1">
      <alignment horizontal="center" vertical="center" wrapText="1"/>
    </xf>
    <xf numFmtId="0" fontId="3" fillId="3" borderId="20" xfId="0" applyNumberFormat="1" applyFont="1" applyFill="1" applyBorder="1" applyAlignment="1" applyProtection="1">
      <alignment horizontal="center" vertical="center" wrapText="1"/>
    </xf>
    <xf numFmtId="0" fontId="3" fillId="3" borderId="15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16" xfId="0" applyNumberFormat="1" applyFont="1" applyFill="1" applyBorder="1" applyAlignment="1" applyProtection="1">
      <alignment horizontal="center" vertical="center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59.7109375" style="1" customWidth="1"/>
    <col min="2" max="2" width="9" style="1" customWidth="1"/>
    <col min="3" max="3" width="8.7109375" style="1" customWidth="1"/>
    <col min="4" max="6" width="9" style="1" customWidth="1"/>
    <col min="7" max="7" width="8.7109375" style="1" customWidth="1"/>
    <col min="8" max="9" width="9" style="1" customWidth="1"/>
    <col min="10" max="16384" width="11.42578125" style="1"/>
  </cols>
  <sheetData>
    <row r="1" spans="1:10" ht="12.75" customHeight="1" x14ac:dyDescent="0.2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"/>
    </row>
    <row r="2" spans="1:10" ht="12.75" customHeight="1" x14ac:dyDescent="0.2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"/>
    </row>
    <row r="3" spans="1:10" ht="12.75" customHeight="1" x14ac:dyDescent="0.2">
      <c r="A3" s="30" t="s">
        <v>7</v>
      </c>
      <c r="B3" s="30"/>
      <c r="C3" s="30"/>
      <c r="D3" s="30"/>
      <c r="E3" s="30"/>
      <c r="F3" s="30"/>
      <c r="G3" s="30"/>
      <c r="H3" s="30"/>
      <c r="I3" s="30"/>
      <c r="J3" s="3"/>
    </row>
    <row r="4" spans="1:10" ht="6" customHeight="1" x14ac:dyDescent="0.2"/>
    <row r="5" spans="1:10" ht="12.75" customHeight="1" x14ac:dyDescent="0.2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"/>
    </row>
    <row r="6" spans="1:10" ht="12.75" customHeight="1" x14ac:dyDescent="0.2">
      <c r="A6" s="31" t="s">
        <v>168</v>
      </c>
      <c r="B6" s="31"/>
      <c r="C6" s="31"/>
      <c r="D6" s="31"/>
      <c r="E6" s="31"/>
      <c r="F6" s="31"/>
      <c r="G6" s="31"/>
      <c r="H6" s="31"/>
      <c r="I6" s="31"/>
      <c r="J6" s="3"/>
    </row>
    <row r="7" spans="1:10" ht="6" customHeight="1" x14ac:dyDescent="0.2"/>
    <row r="8" spans="1:10" ht="14.1" customHeight="1" x14ac:dyDescent="0.2">
      <c r="A8" s="12"/>
      <c r="B8" s="28" t="s">
        <v>8</v>
      </c>
      <c r="C8" s="29"/>
      <c r="D8" s="29"/>
      <c r="E8" s="29"/>
      <c r="F8" s="29"/>
      <c r="G8" s="29"/>
      <c r="H8" s="29"/>
      <c r="I8" s="29"/>
    </row>
    <row r="9" spans="1:10" ht="14.1" customHeight="1" x14ac:dyDescent="0.2">
      <c r="A9" s="13"/>
      <c r="B9" s="34" t="s">
        <v>161</v>
      </c>
      <c r="C9" s="35"/>
      <c r="D9" s="35"/>
      <c r="E9" s="35"/>
      <c r="F9" s="35"/>
      <c r="G9" s="35"/>
      <c r="H9" s="35"/>
      <c r="I9" s="35"/>
    </row>
    <row r="10" spans="1:10" ht="14.1" customHeight="1" x14ac:dyDescent="0.2">
      <c r="A10" s="13"/>
      <c r="B10" s="36" t="s">
        <v>159</v>
      </c>
      <c r="C10" s="37"/>
      <c r="D10" s="37"/>
      <c r="E10" s="37"/>
      <c r="F10" s="37"/>
      <c r="G10" s="37"/>
      <c r="H10" s="37"/>
      <c r="I10" s="37"/>
    </row>
    <row r="11" spans="1:10" ht="14.1" customHeight="1" x14ac:dyDescent="0.2">
      <c r="A11" s="14" t="s">
        <v>1</v>
      </c>
      <c r="B11" s="38" t="s">
        <v>167</v>
      </c>
      <c r="C11" s="39"/>
      <c r="D11" s="39"/>
      <c r="E11" s="40"/>
      <c r="F11" s="38" t="s">
        <v>166</v>
      </c>
      <c r="G11" s="39"/>
      <c r="H11" s="39"/>
      <c r="I11" s="39"/>
    </row>
    <row r="12" spans="1:10" ht="14.1" customHeight="1" x14ac:dyDescent="0.2">
      <c r="A12" s="13"/>
      <c r="B12" s="41" t="s">
        <v>155</v>
      </c>
      <c r="C12" s="44" t="s">
        <v>2</v>
      </c>
      <c r="D12" s="45"/>
      <c r="E12" s="41" t="s">
        <v>154</v>
      </c>
      <c r="F12" s="42" t="s">
        <v>155</v>
      </c>
      <c r="G12" s="44" t="s">
        <v>2</v>
      </c>
      <c r="H12" s="45"/>
      <c r="I12" s="46" t="s">
        <v>154</v>
      </c>
    </row>
    <row r="13" spans="1:10" ht="14.1" customHeight="1" x14ac:dyDescent="0.2">
      <c r="A13" s="13"/>
      <c r="B13" s="42"/>
      <c r="C13" s="32" t="s">
        <v>3</v>
      </c>
      <c r="D13" s="18" t="s">
        <v>152</v>
      </c>
      <c r="E13" s="42"/>
      <c r="F13" s="42"/>
      <c r="G13" s="32" t="s">
        <v>3</v>
      </c>
      <c r="H13" s="18" t="s">
        <v>152</v>
      </c>
      <c r="I13" s="46"/>
    </row>
    <row r="14" spans="1:10" ht="14.1" customHeight="1" x14ac:dyDescent="0.2">
      <c r="A14" s="15"/>
      <c r="B14" s="43"/>
      <c r="C14" s="33"/>
      <c r="D14" s="19" t="s">
        <v>153</v>
      </c>
      <c r="E14" s="43"/>
      <c r="F14" s="43"/>
      <c r="G14" s="33"/>
      <c r="H14" s="19" t="s">
        <v>153</v>
      </c>
      <c r="I14" s="47"/>
    </row>
    <row r="15" spans="1:10" ht="6" customHeight="1" x14ac:dyDescent="0.2">
      <c r="A15" s="20"/>
      <c r="B15" s="16"/>
      <c r="C15" s="16"/>
      <c r="D15" s="16"/>
      <c r="E15" s="16"/>
      <c r="F15" s="16"/>
      <c r="G15" s="16"/>
      <c r="H15" s="16"/>
      <c r="I15" s="17"/>
    </row>
    <row r="16" spans="1:10" ht="13.7" customHeight="1" x14ac:dyDescent="0.2">
      <c r="A16" s="5" t="s">
        <v>9</v>
      </c>
      <c r="B16" s="25">
        <f t="shared" ref="B16:I16" si="0">SUM(B17,B26,B56,B106)</f>
        <v>110952.53629818003</v>
      </c>
      <c r="C16" s="25">
        <f t="shared" si="0"/>
        <v>3567.7929085599999</v>
      </c>
      <c r="D16" s="25">
        <f t="shared" si="0"/>
        <v>-3.1923216799999992</v>
      </c>
      <c r="E16" s="25">
        <f t="shared" si="0"/>
        <v>114517.13688506004</v>
      </c>
      <c r="F16" s="25">
        <f t="shared" si="0"/>
        <v>117758.86805862004</v>
      </c>
      <c r="G16" s="25">
        <f t="shared" si="0"/>
        <v>1011.7093038799999</v>
      </c>
      <c r="H16" s="25">
        <f t="shared" si="0"/>
        <v>-32.672527019999997</v>
      </c>
      <c r="I16" s="26">
        <f t="shared" si="0"/>
        <v>118737.90483548003</v>
      </c>
    </row>
    <row r="17" spans="1:9" ht="13.5" customHeight="1" x14ac:dyDescent="0.2">
      <c r="A17" s="5" t="s">
        <v>10</v>
      </c>
      <c r="B17" s="25">
        <f t="shared" ref="B17:I17" si="1">SUM(B18,B25)</f>
        <v>7075.1711419099984</v>
      </c>
      <c r="C17" s="25">
        <f t="shared" si="1"/>
        <v>175.28294310999999</v>
      </c>
      <c r="D17" s="25">
        <f t="shared" si="1"/>
        <v>0</v>
      </c>
      <c r="E17" s="25">
        <f t="shared" si="1"/>
        <v>7250.4540850199983</v>
      </c>
      <c r="F17" s="25">
        <f t="shared" si="1"/>
        <v>6170.978862859999</v>
      </c>
      <c r="G17" s="25">
        <f t="shared" si="1"/>
        <v>226.21850659999998</v>
      </c>
      <c r="H17" s="25">
        <f t="shared" si="1"/>
        <v>0</v>
      </c>
      <c r="I17" s="26">
        <f t="shared" si="1"/>
        <v>6397.1973694599983</v>
      </c>
    </row>
    <row r="18" spans="1:9" ht="13.35" customHeight="1" x14ac:dyDescent="0.2">
      <c r="A18" s="5" t="s">
        <v>11</v>
      </c>
      <c r="B18" s="25">
        <f>SUM(B19)</f>
        <v>7075.1711419099984</v>
      </c>
      <c r="C18" s="25">
        <f t="shared" ref="C18:I18" si="2">SUM(C19)</f>
        <v>175.28294310999999</v>
      </c>
      <c r="D18" s="25">
        <f t="shared" si="2"/>
        <v>0</v>
      </c>
      <c r="E18" s="25">
        <f t="shared" si="2"/>
        <v>7250.4540850199983</v>
      </c>
      <c r="F18" s="25">
        <f>SUM(F19)</f>
        <v>6170.978862859999</v>
      </c>
      <c r="G18" s="25">
        <f t="shared" ref="G18:H18" si="3">SUM(G19)</f>
        <v>226.21850659999998</v>
      </c>
      <c r="H18" s="25">
        <f t="shared" si="3"/>
        <v>0</v>
      </c>
      <c r="I18" s="26">
        <f t="shared" si="2"/>
        <v>6397.1973694599983</v>
      </c>
    </row>
    <row r="19" spans="1:9" ht="12.95" customHeight="1" x14ac:dyDescent="0.2">
      <c r="A19" s="6" t="s">
        <v>12</v>
      </c>
      <c r="B19" s="21">
        <f t="shared" ref="B19:I19" si="4">SUM(B20,B21,B22,B23)</f>
        <v>7075.1711419099984</v>
      </c>
      <c r="C19" s="21">
        <f t="shared" si="4"/>
        <v>175.28294310999999</v>
      </c>
      <c r="D19" s="21">
        <f t="shared" si="4"/>
        <v>0</v>
      </c>
      <c r="E19" s="21">
        <f t="shared" si="4"/>
        <v>7250.4540850199983</v>
      </c>
      <c r="F19" s="21">
        <f t="shared" si="4"/>
        <v>6170.978862859999</v>
      </c>
      <c r="G19" s="21">
        <f t="shared" si="4"/>
        <v>226.21850659999998</v>
      </c>
      <c r="H19" s="21">
        <f t="shared" si="4"/>
        <v>0</v>
      </c>
      <c r="I19" s="27">
        <f t="shared" si="4"/>
        <v>6397.1973694599983</v>
      </c>
    </row>
    <row r="20" spans="1:9" ht="12.95" customHeight="1" x14ac:dyDescent="0.2">
      <c r="A20" s="6" t="s">
        <v>13</v>
      </c>
      <c r="B20" s="21">
        <v>4486.0155106999991</v>
      </c>
      <c r="C20" s="21">
        <v>145.87477440000001</v>
      </c>
      <c r="D20" s="21">
        <v>0</v>
      </c>
      <c r="E20" s="21">
        <f t="shared" ref="E20:E25" si="5">SUM(B20,C20,D20)</f>
        <v>4631.8902850999993</v>
      </c>
      <c r="F20" s="21">
        <v>5098.9083563999993</v>
      </c>
      <c r="G20" s="21">
        <v>217.20991384999999</v>
      </c>
      <c r="H20" s="21">
        <v>0</v>
      </c>
      <c r="I20" s="27">
        <f t="shared" ref="I20:I25" si="6">SUM(F20,G20,H20)</f>
        <v>5316.1182702499991</v>
      </c>
    </row>
    <row r="21" spans="1:9" ht="12.95" customHeight="1" x14ac:dyDescent="0.2">
      <c r="A21" s="5" t="s">
        <v>14</v>
      </c>
      <c r="B21" s="21">
        <v>1736.72918177</v>
      </c>
      <c r="C21" s="21">
        <v>29.596262710000001</v>
      </c>
      <c r="D21" s="21">
        <v>0</v>
      </c>
      <c r="E21" s="21">
        <f t="shared" si="5"/>
        <v>1766.32544448</v>
      </c>
      <c r="F21" s="21">
        <v>219.79216102000004</v>
      </c>
      <c r="G21" s="21">
        <v>8.3203057499999993</v>
      </c>
      <c r="H21" s="21">
        <v>0</v>
      </c>
      <c r="I21" s="27">
        <f t="shared" si="6"/>
        <v>228.11246677000003</v>
      </c>
    </row>
    <row r="22" spans="1:9" ht="12.95" customHeight="1" x14ac:dyDescent="0.2">
      <c r="A22" s="6" t="s">
        <v>15</v>
      </c>
      <c r="B22" s="21">
        <v>194.27209556999986</v>
      </c>
      <c r="C22" s="21">
        <v>0</v>
      </c>
      <c r="D22" s="21">
        <v>0</v>
      </c>
      <c r="E22" s="21">
        <f t="shared" si="5"/>
        <v>194.27209556999986</v>
      </c>
      <c r="F22" s="21">
        <v>194.27209556999986</v>
      </c>
      <c r="G22" s="21">
        <v>0</v>
      </c>
      <c r="H22" s="21">
        <v>0</v>
      </c>
      <c r="I22" s="27">
        <f t="shared" si="6"/>
        <v>194.27209556999986</v>
      </c>
    </row>
    <row r="23" spans="1:9" ht="12.95" customHeight="1" x14ac:dyDescent="0.2">
      <c r="A23" s="6" t="s">
        <v>16</v>
      </c>
      <c r="B23" s="21">
        <v>658.15435387000002</v>
      </c>
      <c r="C23" s="21">
        <v>-0.18809400000000001</v>
      </c>
      <c r="D23" s="21">
        <v>0</v>
      </c>
      <c r="E23" s="21">
        <f t="shared" si="5"/>
        <v>657.96625987000004</v>
      </c>
      <c r="F23" s="21">
        <v>658.00624987000015</v>
      </c>
      <c r="G23" s="21">
        <v>0.68828699999999998</v>
      </c>
      <c r="H23" s="21">
        <v>0</v>
      </c>
      <c r="I23" s="27">
        <f t="shared" si="6"/>
        <v>658.69453687000009</v>
      </c>
    </row>
    <row r="24" spans="1:9" ht="12.95" customHeight="1" x14ac:dyDescent="0.2">
      <c r="A24" s="5" t="s">
        <v>17</v>
      </c>
      <c r="B24" s="22">
        <v>0</v>
      </c>
      <c r="C24" s="22">
        <v>0</v>
      </c>
      <c r="D24" s="22">
        <v>0</v>
      </c>
      <c r="E24" s="21">
        <f t="shared" si="5"/>
        <v>0</v>
      </c>
      <c r="F24" s="22">
        <v>0</v>
      </c>
      <c r="G24" s="22">
        <v>0</v>
      </c>
      <c r="H24" s="22">
        <v>0</v>
      </c>
      <c r="I24" s="27">
        <f t="shared" si="6"/>
        <v>0</v>
      </c>
    </row>
    <row r="25" spans="1:9" ht="13.35" customHeight="1" x14ac:dyDescent="0.2">
      <c r="A25" s="5" t="s">
        <v>18</v>
      </c>
      <c r="B25" s="23">
        <v>0</v>
      </c>
      <c r="C25" s="23">
        <v>0</v>
      </c>
      <c r="D25" s="23">
        <v>0</v>
      </c>
      <c r="E25" s="25">
        <f t="shared" si="5"/>
        <v>0</v>
      </c>
      <c r="F25" s="23">
        <v>0</v>
      </c>
      <c r="G25" s="23">
        <v>0</v>
      </c>
      <c r="H25" s="23">
        <v>0</v>
      </c>
      <c r="I25" s="26">
        <f t="shared" si="6"/>
        <v>0</v>
      </c>
    </row>
    <row r="26" spans="1:9" ht="13.5" customHeight="1" x14ac:dyDescent="0.2">
      <c r="A26" s="5" t="s">
        <v>19</v>
      </c>
      <c r="B26" s="25">
        <f t="shared" ref="B26:I26" si="7">SUM(B27,B34)</f>
        <v>27135.083787490006</v>
      </c>
      <c r="C26" s="25">
        <f t="shared" si="7"/>
        <v>2531.1322092199998</v>
      </c>
      <c r="D26" s="25">
        <f t="shared" si="7"/>
        <v>-14.032408999999999</v>
      </c>
      <c r="E26" s="25">
        <f t="shared" si="7"/>
        <v>29652.183587710006</v>
      </c>
      <c r="F26" s="25">
        <f t="shared" si="7"/>
        <v>32558.259818570004</v>
      </c>
      <c r="G26" s="25">
        <f t="shared" si="7"/>
        <v>-909.21911190999981</v>
      </c>
      <c r="H26" s="25">
        <f t="shared" si="7"/>
        <v>-26.960239999999999</v>
      </c>
      <c r="I26" s="26">
        <f t="shared" si="7"/>
        <v>31622.080466660005</v>
      </c>
    </row>
    <row r="27" spans="1:9" ht="13.35" customHeight="1" x14ac:dyDescent="0.2">
      <c r="A27" s="5" t="s">
        <v>20</v>
      </c>
      <c r="B27" s="25">
        <f t="shared" ref="B27:I27" si="8">SUM(B28,B29,B30,B31)</f>
        <v>2292.2793988100011</v>
      </c>
      <c r="C27" s="25">
        <f t="shared" si="8"/>
        <v>382.40946685000006</v>
      </c>
      <c r="D27" s="25">
        <f t="shared" si="8"/>
        <v>0</v>
      </c>
      <c r="E27" s="25">
        <f t="shared" si="8"/>
        <v>2674.6888656600013</v>
      </c>
      <c r="F27" s="25">
        <f t="shared" si="8"/>
        <v>3615.6896361800013</v>
      </c>
      <c r="G27" s="25">
        <f t="shared" si="8"/>
        <v>-191.47001225999998</v>
      </c>
      <c r="H27" s="25">
        <f t="shared" si="8"/>
        <v>0</v>
      </c>
      <c r="I27" s="26">
        <f t="shared" si="8"/>
        <v>3424.2196239200011</v>
      </c>
    </row>
    <row r="28" spans="1:9" ht="12.95" customHeight="1" x14ac:dyDescent="0.2">
      <c r="A28" s="6" t="s">
        <v>21</v>
      </c>
      <c r="B28" s="22">
        <v>0</v>
      </c>
      <c r="C28" s="22">
        <v>0</v>
      </c>
      <c r="D28" s="22">
        <v>0</v>
      </c>
      <c r="E28" s="21">
        <f>SUM(B28,C28,D28)</f>
        <v>0</v>
      </c>
      <c r="F28" s="22">
        <v>0</v>
      </c>
      <c r="G28" s="22">
        <v>0</v>
      </c>
      <c r="H28" s="22">
        <v>0</v>
      </c>
      <c r="I28" s="27">
        <f>SUM(F28,G28,H28)</f>
        <v>0</v>
      </c>
    </row>
    <row r="29" spans="1:9" ht="12.95" customHeight="1" x14ac:dyDescent="0.2">
      <c r="A29" s="5" t="s">
        <v>22</v>
      </c>
      <c r="B29" s="21">
        <v>344.24490075000006</v>
      </c>
      <c r="C29" s="21">
        <v>47.128205399999999</v>
      </c>
      <c r="D29" s="21">
        <v>0</v>
      </c>
      <c r="E29" s="21">
        <f>SUM(B29,C29,D29)</f>
        <v>391.37310615000007</v>
      </c>
      <c r="F29" s="21">
        <v>436.72714854000003</v>
      </c>
      <c r="G29" s="21">
        <v>2.9526274899999998</v>
      </c>
      <c r="H29" s="21">
        <v>0</v>
      </c>
      <c r="I29" s="27">
        <f>SUM(F29,G29,H29)</f>
        <v>439.67977603000003</v>
      </c>
    </row>
    <row r="30" spans="1:9" ht="12.95" customHeight="1" x14ac:dyDescent="0.2">
      <c r="A30" s="6" t="s">
        <v>23</v>
      </c>
      <c r="B30" s="22">
        <v>0</v>
      </c>
      <c r="C30" s="22">
        <v>0</v>
      </c>
      <c r="D30" s="22">
        <v>0</v>
      </c>
      <c r="E30" s="21">
        <f>SUM(B30,C30,D30)</f>
        <v>0</v>
      </c>
      <c r="F30" s="22">
        <v>0</v>
      </c>
      <c r="G30" s="22">
        <v>0</v>
      </c>
      <c r="H30" s="22">
        <v>0</v>
      </c>
      <c r="I30" s="27">
        <f>SUM(F30,G30,H30)</f>
        <v>0</v>
      </c>
    </row>
    <row r="31" spans="1:9" ht="12.95" customHeight="1" x14ac:dyDescent="0.2">
      <c r="A31" s="6" t="s">
        <v>24</v>
      </c>
      <c r="B31" s="21">
        <f t="shared" ref="B31:I31" si="9">SUM(B32,B33)</f>
        <v>1948.0344980600009</v>
      </c>
      <c r="C31" s="21">
        <f t="shared" si="9"/>
        <v>335.28126145000004</v>
      </c>
      <c r="D31" s="21">
        <f t="shared" si="9"/>
        <v>0</v>
      </c>
      <c r="E31" s="21">
        <f t="shared" si="9"/>
        <v>2283.315759510001</v>
      </c>
      <c r="F31" s="21">
        <f t="shared" si="9"/>
        <v>3178.9624876400012</v>
      </c>
      <c r="G31" s="21">
        <f t="shared" si="9"/>
        <v>-194.42263974999997</v>
      </c>
      <c r="H31" s="21">
        <f t="shared" si="9"/>
        <v>0</v>
      </c>
      <c r="I31" s="27">
        <f t="shared" si="9"/>
        <v>2984.5398478900011</v>
      </c>
    </row>
    <row r="32" spans="1:9" ht="12.95" customHeight="1" x14ac:dyDescent="0.2">
      <c r="A32" s="5" t="s">
        <v>15</v>
      </c>
      <c r="B32" s="21">
        <v>12.176981000000012</v>
      </c>
      <c r="C32" s="21">
        <v>0</v>
      </c>
      <c r="D32" s="21">
        <v>0</v>
      </c>
      <c r="E32" s="21">
        <f>SUM(B32,C32,D32)</f>
        <v>12.176981000000012</v>
      </c>
      <c r="F32" s="21">
        <v>12.176980000000013</v>
      </c>
      <c r="G32" s="21">
        <v>0</v>
      </c>
      <c r="H32" s="21">
        <v>0</v>
      </c>
      <c r="I32" s="27">
        <f>SUM(F32,G32,H32)</f>
        <v>12.176980000000013</v>
      </c>
    </row>
    <row r="33" spans="1:9" ht="12.95" customHeight="1" x14ac:dyDescent="0.2">
      <c r="A33" s="6" t="s">
        <v>16</v>
      </c>
      <c r="B33" s="21">
        <v>1935.8575170600009</v>
      </c>
      <c r="C33" s="21">
        <v>335.28126145000004</v>
      </c>
      <c r="D33" s="21">
        <v>0</v>
      </c>
      <c r="E33" s="21">
        <f>SUM(B33,C33,D33)</f>
        <v>2271.138778510001</v>
      </c>
      <c r="F33" s="21">
        <v>3166.785507640001</v>
      </c>
      <c r="G33" s="21">
        <v>-194.42263974999997</v>
      </c>
      <c r="H33" s="21">
        <v>0</v>
      </c>
      <c r="I33" s="27">
        <f>SUM(F33,G33,H33)</f>
        <v>2972.3628678900009</v>
      </c>
    </row>
    <row r="34" spans="1:9" ht="13.35" customHeight="1" x14ac:dyDescent="0.2">
      <c r="A34" s="7" t="s">
        <v>25</v>
      </c>
      <c r="B34" s="25">
        <f>SUM(B35,B44,B49)</f>
        <v>24842.804388680004</v>
      </c>
      <c r="C34" s="25">
        <f t="shared" ref="C34:I34" si="10">SUM(C35,C44,C49)</f>
        <v>2148.7227423699997</v>
      </c>
      <c r="D34" s="25">
        <f t="shared" si="10"/>
        <v>-14.032408999999999</v>
      </c>
      <c r="E34" s="25">
        <f t="shared" si="10"/>
        <v>26977.494722050003</v>
      </c>
      <c r="F34" s="25">
        <f t="shared" si="10"/>
        <v>28942.570182390002</v>
      </c>
      <c r="G34" s="25">
        <f t="shared" si="10"/>
        <v>-717.74909964999983</v>
      </c>
      <c r="H34" s="25">
        <f t="shared" si="10"/>
        <v>-26.960239999999999</v>
      </c>
      <c r="I34" s="26">
        <f t="shared" si="10"/>
        <v>28197.860842740003</v>
      </c>
    </row>
    <row r="35" spans="1:9" ht="12.95" customHeight="1" x14ac:dyDescent="0.2">
      <c r="A35" s="5" t="s">
        <v>26</v>
      </c>
      <c r="B35" s="21">
        <f t="shared" ref="B35:I35" si="11">SUM(B36,B37,B38,B41)</f>
        <v>22206.604114950002</v>
      </c>
      <c r="C35" s="21">
        <f t="shared" si="11"/>
        <v>2388.1578668799998</v>
      </c>
      <c r="D35" s="21">
        <f t="shared" si="11"/>
        <v>-14.032408999999999</v>
      </c>
      <c r="E35" s="21">
        <f t="shared" si="11"/>
        <v>24580.729572830001</v>
      </c>
      <c r="F35" s="21">
        <f t="shared" si="11"/>
        <v>26777.918787710001</v>
      </c>
      <c r="G35" s="21">
        <f t="shared" si="11"/>
        <v>-770.23112238999988</v>
      </c>
      <c r="H35" s="21">
        <f t="shared" si="11"/>
        <v>-26.960239999999999</v>
      </c>
      <c r="I35" s="27">
        <f t="shared" si="11"/>
        <v>25980.727425320001</v>
      </c>
    </row>
    <row r="36" spans="1:9" ht="12.95" customHeight="1" x14ac:dyDescent="0.2">
      <c r="A36" s="6" t="s">
        <v>27</v>
      </c>
      <c r="B36" s="22">
        <v>0</v>
      </c>
      <c r="C36" s="22">
        <v>0</v>
      </c>
      <c r="D36" s="22">
        <v>0</v>
      </c>
      <c r="E36" s="21">
        <f>SUM(B36,C36,D36)</f>
        <v>0</v>
      </c>
      <c r="F36" s="22">
        <v>0</v>
      </c>
      <c r="G36" s="22">
        <v>0</v>
      </c>
      <c r="H36" s="22">
        <v>0</v>
      </c>
      <c r="I36" s="27">
        <f>SUM(F36,G36,H36)</f>
        <v>0</v>
      </c>
    </row>
    <row r="37" spans="1:9" ht="12.95" customHeight="1" x14ac:dyDescent="0.2">
      <c r="A37" s="6" t="s">
        <v>28</v>
      </c>
      <c r="B37" s="21">
        <v>1215.5337275500001</v>
      </c>
      <c r="C37" s="21">
        <v>9.9350679999999993</v>
      </c>
      <c r="D37" s="21">
        <v>-14.032408999999999</v>
      </c>
      <c r="E37" s="21">
        <f>SUM(B37,C37,D37)</f>
        <v>1211.4363865500002</v>
      </c>
      <c r="F37" s="21">
        <v>1298.1323249700006</v>
      </c>
      <c r="G37" s="21">
        <v>9.2638332299999995</v>
      </c>
      <c r="H37" s="21">
        <v>-26.960239999999999</v>
      </c>
      <c r="I37" s="27">
        <f>SUM(F37,G37,H37)</f>
        <v>1280.4359182000007</v>
      </c>
    </row>
    <row r="38" spans="1:9" ht="12.95" customHeight="1" x14ac:dyDescent="0.2">
      <c r="A38" s="5" t="s">
        <v>29</v>
      </c>
      <c r="B38" s="21">
        <f t="shared" ref="B38:I38" si="12">SUM(B39,B40)</f>
        <v>11994.357148609999</v>
      </c>
      <c r="C38" s="21">
        <f t="shared" si="12"/>
        <v>228.88074813</v>
      </c>
      <c r="D38" s="21">
        <f t="shared" si="12"/>
        <v>0</v>
      </c>
      <c r="E38" s="21">
        <f t="shared" si="12"/>
        <v>12223.23789674</v>
      </c>
      <c r="F38" s="21">
        <f t="shared" si="12"/>
        <v>13772.153172889999</v>
      </c>
      <c r="G38" s="21">
        <f t="shared" si="12"/>
        <v>453.90978964999999</v>
      </c>
      <c r="H38" s="21">
        <f t="shared" si="12"/>
        <v>0</v>
      </c>
      <c r="I38" s="27">
        <f t="shared" si="12"/>
        <v>14226.062962539998</v>
      </c>
    </row>
    <row r="39" spans="1:9" ht="12.95" customHeight="1" x14ac:dyDescent="0.2">
      <c r="A39" s="6" t="s">
        <v>30</v>
      </c>
      <c r="B39" s="21">
        <v>9484.3296090799995</v>
      </c>
      <c r="C39" s="21">
        <v>244.47879612</v>
      </c>
      <c r="D39" s="21">
        <v>0</v>
      </c>
      <c r="E39" s="21">
        <f>SUM(B39,C39,D39)</f>
        <v>9728.8084051999995</v>
      </c>
      <c r="F39" s="21">
        <v>10746.693093349999</v>
      </c>
      <c r="G39" s="21">
        <v>675.69038031000002</v>
      </c>
      <c r="H39" s="21">
        <v>0</v>
      </c>
      <c r="I39" s="27">
        <f>SUM(F39,G39,H39)</f>
        <v>11422.383473659998</v>
      </c>
    </row>
    <row r="40" spans="1:9" ht="12.95" customHeight="1" x14ac:dyDescent="0.2">
      <c r="A40" s="6" t="s">
        <v>31</v>
      </c>
      <c r="B40" s="21">
        <v>2510.0275395299996</v>
      </c>
      <c r="C40" s="21">
        <v>-15.59804799</v>
      </c>
      <c r="D40" s="21">
        <v>0</v>
      </c>
      <c r="E40" s="21">
        <f>SUM(B40,C40,D40)</f>
        <v>2494.4294915399996</v>
      </c>
      <c r="F40" s="21">
        <v>3025.4600795399997</v>
      </c>
      <c r="G40" s="21">
        <v>-221.78059066</v>
      </c>
      <c r="H40" s="21">
        <v>0</v>
      </c>
      <c r="I40" s="27">
        <f>SUM(F40,G40,H40)</f>
        <v>2803.6794888799996</v>
      </c>
    </row>
    <row r="41" spans="1:9" ht="12.95" customHeight="1" x14ac:dyDescent="0.2">
      <c r="A41" s="5" t="s">
        <v>32</v>
      </c>
      <c r="B41" s="21">
        <f t="shared" ref="B41:I41" si="13">SUM(B42,B43)</f>
        <v>8996.7132387900019</v>
      </c>
      <c r="C41" s="21">
        <f t="shared" si="13"/>
        <v>2149.34205075</v>
      </c>
      <c r="D41" s="21">
        <f t="shared" si="13"/>
        <v>0</v>
      </c>
      <c r="E41" s="21">
        <f t="shared" si="13"/>
        <v>11146.055289540001</v>
      </c>
      <c r="F41" s="21">
        <f t="shared" si="13"/>
        <v>11707.633289850002</v>
      </c>
      <c r="G41" s="21">
        <f t="shared" si="13"/>
        <v>-1233.4047452699999</v>
      </c>
      <c r="H41" s="21">
        <f t="shared" si="13"/>
        <v>0</v>
      </c>
      <c r="I41" s="27">
        <f t="shared" si="13"/>
        <v>10474.228544580003</v>
      </c>
    </row>
    <row r="42" spans="1:9" ht="12.95" customHeight="1" x14ac:dyDescent="0.2">
      <c r="A42" s="6" t="s">
        <v>33</v>
      </c>
      <c r="B42" s="21">
        <v>22.06616901000001</v>
      </c>
      <c r="C42" s="21">
        <v>2.7876000000000001E-2</v>
      </c>
      <c r="D42" s="21">
        <v>0</v>
      </c>
      <c r="E42" s="21">
        <f>SUM(B42,C42,D42)</f>
        <v>22.094045010000009</v>
      </c>
      <c r="F42" s="21">
        <v>22.094045010000009</v>
      </c>
      <c r="G42" s="21">
        <v>0</v>
      </c>
      <c r="H42" s="21">
        <v>0</v>
      </c>
      <c r="I42" s="27">
        <f>SUM(F42,G42,H42)</f>
        <v>22.094045010000009</v>
      </c>
    </row>
    <row r="43" spans="1:9" ht="12.95" customHeight="1" x14ac:dyDescent="0.2">
      <c r="A43" s="6" t="s">
        <v>34</v>
      </c>
      <c r="B43" s="21">
        <v>8974.6470697800014</v>
      </c>
      <c r="C43" s="21">
        <v>2149.3141747499999</v>
      </c>
      <c r="D43" s="21">
        <v>0</v>
      </c>
      <c r="E43" s="21">
        <f>SUM(B43,C43,D43)</f>
        <v>11123.961244530001</v>
      </c>
      <c r="F43" s="21">
        <v>11685.539244840002</v>
      </c>
      <c r="G43" s="21">
        <v>-1233.4047452699999</v>
      </c>
      <c r="H43" s="21">
        <v>0</v>
      </c>
      <c r="I43" s="27">
        <f>SUM(F43,G43,H43)</f>
        <v>10452.134499570002</v>
      </c>
    </row>
    <row r="44" spans="1:9" ht="12.95" customHeight="1" x14ac:dyDescent="0.2">
      <c r="A44" s="5" t="s">
        <v>35</v>
      </c>
      <c r="B44" s="21">
        <f t="shared" ref="B44:I44" si="14">SUM(B45,B48)</f>
        <v>2532.6752213199998</v>
      </c>
      <c r="C44" s="21">
        <f t="shared" si="14"/>
        <v>-222.54690492999998</v>
      </c>
      <c r="D44" s="21">
        <f t="shared" si="14"/>
        <v>0</v>
      </c>
      <c r="E44" s="21">
        <f t="shared" si="14"/>
        <v>2310.1283163899998</v>
      </c>
      <c r="F44" s="21">
        <f t="shared" si="14"/>
        <v>2042.91529958</v>
      </c>
      <c r="G44" s="21">
        <f t="shared" si="14"/>
        <v>50.121210539999993</v>
      </c>
      <c r="H44" s="21">
        <f t="shared" si="14"/>
        <v>0</v>
      </c>
      <c r="I44" s="27">
        <f t="shared" si="14"/>
        <v>2093.0365101199995</v>
      </c>
    </row>
    <row r="45" spans="1:9" ht="12.95" customHeight="1" x14ac:dyDescent="0.2">
      <c r="A45" s="5" t="s">
        <v>29</v>
      </c>
      <c r="B45" s="21">
        <f t="shared" ref="B45:I45" si="15">SUM(B46,B47)</f>
        <v>1871.5938443799998</v>
      </c>
      <c r="C45" s="21">
        <f t="shared" si="15"/>
        <v>101.05364526</v>
      </c>
      <c r="D45" s="21">
        <f t="shared" si="15"/>
        <v>0</v>
      </c>
      <c r="E45" s="21">
        <f t="shared" si="15"/>
        <v>1972.64748964</v>
      </c>
      <c r="F45" s="21">
        <f t="shared" si="15"/>
        <v>1620.9472398099999</v>
      </c>
      <c r="G45" s="21">
        <f t="shared" si="15"/>
        <v>44.419459159999995</v>
      </c>
      <c r="H45" s="21">
        <f t="shared" si="15"/>
        <v>0</v>
      </c>
      <c r="I45" s="27">
        <f t="shared" si="15"/>
        <v>1665.3666989699998</v>
      </c>
    </row>
    <row r="46" spans="1:9" ht="12.95" customHeight="1" x14ac:dyDescent="0.2">
      <c r="A46" s="6" t="s">
        <v>30</v>
      </c>
      <c r="B46" s="21">
        <v>1308.4644163899998</v>
      </c>
      <c r="C46" s="21">
        <v>-25.011029799999999</v>
      </c>
      <c r="D46" s="21">
        <v>0</v>
      </c>
      <c r="E46" s="21">
        <f>SUM(B46,C46,D46)</f>
        <v>1283.4533865899998</v>
      </c>
      <c r="F46" s="21">
        <v>1346.5834234899999</v>
      </c>
      <c r="G46" s="21">
        <v>41.491519259999997</v>
      </c>
      <c r="H46" s="21">
        <v>0</v>
      </c>
      <c r="I46" s="27">
        <f>SUM(F46,G46,H46)</f>
        <v>1388.0749427499998</v>
      </c>
    </row>
    <row r="47" spans="1:9" ht="12.95" customHeight="1" x14ac:dyDescent="0.2">
      <c r="A47" s="6" t="s">
        <v>31</v>
      </c>
      <c r="B47" s="21">
        <v>563.12942799000007</v>
      </c>
      <c r="C47" s="21">
        <v>126.06467506</v>
      </c>
      <c r="D47" s="21">
        <v>0</v>
      </c>
      <c r="E47" s="21">
        <f>SUM(B47,C47,D47)</f>
        <v>689.19410305000008</v>
      </c>
      <c r="F47" s="21">
        <v>274.36381632000007</v>
      </c>
      <c r="G47" s="21">
        <v>2.9279399000000002</v>
      </c>
      <c r="H47" s="21">
        <v>0</v>
      </c>
      <c r="I47" s="27">
        <f>SUM(F47,G47,H47)</f>
        <v>277.29175622000008</v>
      </c>
    </row>
    <row r="48" spans="1:9" ht="12.95" customHeight="1" x14ac:dyDescent="0.2">
      <c r="A48" s="5" t="s">
        <v>32</v>
      </c>
      <c r="B48" s="21">
        <v>661.08137693999993</v>
      </c>
      <c r="C48" s="21">
        <v>-323.60055018999998</v>
      </c>
      <c r="D48" s="21">
        <v>0</v>
      </c>
      <c r="E48" s="21">
        <f>SUM(B48,C48,D48)</f>
        <v>337.48082674999995</v>
      </c>
      <c r="F48" s="21">
        <v>421.96805976999997</v>
      </c>
      <c r="G48" s="21">
        <v>5.7017513800000001</v>
      </c>
      <c r="H48" s="21">
        <v>0</v>
      </c>
      <c r="I48" s="27">
        <f>SUM(F48,G48,H48)</f>
        <v>427.66981114999999</v>
      </c>
    </row>
    <row r="49" spans="1:9" ht="12.95" customHeight="1" x14ac:dyDescent="0.2">
      <c r="A49" s="5" t="s">
        <v>36</v>
      </c>
      <c r="B49" s="21">
        <f t="shared" ref="B49:H49" si="16">SUM(B50,B51,B52,B55)</f>
        <v>103.52505241000003</v>
      </c>
      <c r="C49" s="21">
        <f t="shared" si="16"/>
        <v>-16.888219580000001</v>
      </c>
      <c r="D49" s="21">
        <f t="shared" si="16"/>
        <v>0</v>
      </c>
      <c r="E49" s="21">
        <f t="shared" si="16"/>
        <v>86.636832830000031</v>
      </c>
      <c r="F49" s="21">
        <f t="shared" si="16"/>
        <v>121.73609510000003</v>
      </c>
      <c r="G49" s="21">
        <f t="shared" si="16"/>
        <v>2.3608122000000007</v>
      </c>
      <c r="H49" s="21">
        <f t="shared" si="16"/>
        <v>0</v>
      </c>
      <c r="I49" s="27">
        <f>SUM(I50,I51,I52,I55)</f>
        <v>124.09690730000003</v>
      </c>
    </row>
    <row r="50" spans="1:9" ht="12.95" customHeight="1" x14ac:dyDescent="0.2">
      <c r="A50" s="6" t="s">
        <v>27</v>
      </c>
      <c r="B50" s="22">
        <v>0</v>
      </c>
      <c r="C50" s="22">
        <v>0</v>
      </c>
      <c r="D50" s="22">
        <v>0</v>
      </c>
      <c r="E50" s="21">
        <f>SUM(B50,C50,D50)</f>
        <v>0</v>
      </c>
      <c r="F50" s="22">
        <v>0</v>
      </c>
      <c r="G50" s="22">
        <v>0</v>
      </c>
      <c r="H50" s="22">
        <v>0</v>
      </c>
      <c r="I50" s="27">
        <f>SUM(F50,G50,H50)</f>
        <v>0</v>
      </c>
    </row>
    <row r="51" spans="1:9" ht="12.95" customHeight="1" x14ac:dyDescent="0.2">
      <c r="A51" s="6" t="s">
        <v>28</v>
      </c>
      <c r="B51" s="21">
        <v>11.772027649999997</v>
      </c>
      <c r="C51" s="21">
        <v>-11.37860141</v>
      </c>
      <c r="D51" s="21">
        <v>0</v>
      </c>
      <c r="E51" s="21">
        <f>SUM(B51,C51,D51)</f>
        <v>0.3934262399999966</v>
      </c>
      <c r="F51" s="21">
        <v>0.50248022000000003</v>
      </c>
      <c r="G51" s="21">
        <v>6.3455953000000003</v>
      </c>
      <c r="H51" s="21">
        <v>0</v>
      </c>
      <c r="I51" s="27">
        <f>SUM(F51,G51,H51)</f>
        <v>6.8480755200000001</v>
      </c>
    </row>
    <row r="52" spans="1:9" ht="12.95" customHeight="1" x14ac:dyDescent="0.2">
      <c r="A52" s="5" t="s">
        <v>29</v>
      </c>
      <c r="B52" s="21">
        <f>SUM(B53,B54)</f>
        <v>91.753024760000031</v>
      </c>
      <c r="C52" s="21">
        <f>SUM(C53,C54)</f>
        <v>-5.5096181700000004</v>
      </c>
      <c r="D52" s="21">
        <f>SUM(D53,D54)</f>
        <v>0</v>
      </c>
      <c r="E52" s="21">
        <f>SUM(E53,E54)</f>
        <v>86.243406590000035</v>
      </c>
      <c r="F52" s="21">
        <f t="shared" ref="F52:H52" si="17">SUM(F53,F54)</f>
        <v>121.23361488000003</v>
      </c>
      <c r="G52" s="21">
        <f t="shared" si="17"/>
        <v>-3.9847830999999996</v>
      </c>
      <c r="H52" s="21">
        <f t="shared" si="17"/>
        <v>0</v>
      </c>
      <c r="I52" s="27">
        <f>SUM(I53,I54)</f>
        <v>117.24883178000003</v>
      </c>
    </row>
    <row r="53" spans="1:9" ht="12.95" customHeight="1" x14ac:dyDescent="0.2">
      <c r="A53" s="6" t="s">
        <v>30</v>
      </c>
      <c r="B53" s="21">
        <v>89.170664070000029</v>
      </c>
      <c r="C53" s="21">
        <v>-3.2623455000000003</v>
      </c>
      <c r="D53" s="21">
        <v>0</v>
      </c>
      <c r="E53" s="21">
        <f>SUM(B53,C53,D53)</f>
        <v>85.908318570000034</v>
      </c>
      <c r="F53" s="21">
        <v>118.31699948000004</v>
      </c>
      <c r="G53" s="21">
        <v>-6.8782558499999995</v>
      </c>
      <c r="H53" s="21">
        <v>0</v>
      </c>
      <c r="I53" s="27">
        <f>SUM(F53,G53,H53)</f>
        <v>111.43874363000003</v>
      </c>
    </row>
    <row r="54" spans="1:9" ht="12.95" customHeight="1" x14ac:dyDescent="0.2">
      <c r="A54" s="6" t="s">
        <v>31</v>
      </c>
      <c r="B54" s="21">
        <v>2.5823606899999954</v>
      </c>
      <c r="C54" s="21">
        <v>-2.2472726700000001</v>
      </c>
      <c r="D54" s="21">
        <v>0</v>
      </c>
      <c r="E54" s="21">
        <f>SUM(B54,C54,D54)</f>
        <v>0.33508801999999527</v>
      </c>
      <c r="F54" s="21">
        <v>2.9166153999999955</v>
      </c>
      <c r="G54" s="21">
        <v>2.8934727499999999</v>
      </c>
      <c r="H54" s="21">
        <v>0</v>
      </c>
      <c r="I54" s="27">
        <f>SUM(F54,G54,H54)</f>
        <v>5.810088149999995</v>
      </c>
    </row>
    <row r="55" spans="1:9" ht="12.95" customHeight="1" x14ac:dyDescent="0.2">
      <c r="A55" s="5" t="s">
        <v>32</v>
      </c>
      <c r="B55" s="22">
        <v>0</v>
      </c>
      <c r="C55" s="22">
        <v>0</v>
      </c>
      <c r="D55" s="22">
        <v>0</v>
      </c>
      <c r="E55" s="21">
        <f>SUM(B55,C55,D55)</f>
        <v>0</v>
      </c>
      <c r="F55" s="22">
        <v>0</v>
      </c>
      <c r="G55" s="22">
        <v>0</v>
      </c>
      <c r="H55" s="22">
        <v>0</v>
      </c>
      <c r="I55" s="27">
        <f>SUM(F55,G55,H55)</f>
        <v>0</v>
      </c>
    </row>
    <row r="56" spans="1:9" ht="13.5" customHeight="1" x14ac:dyDescent="0.2">
      <c r="A56" s="5" t="s">
        <v>104</v>
      </c>
      <c r="B56" s="25">
        <f t="shared" ref="B56:I56" si="18">SUM(B57,B69,B79,B86)</f>
        <v>69886.778122970019</v>
      </c>
      <c r="C56" s="25">
        <f t="shared" si="18"/>
        <v>2560.7245947199999</v>
      </c>
      <c r="D56" s="25">
        <f t="shared" si="18"/>
        <v>0</v>
      </c>
      <c r="E56" s="25">
        <f t="shared" si="18"/>
        <v>72447.502717690033</v>
      </c>
      <c r="F56" s="25">
        <f t="shared" si="18"/>
        <v>74954.086958780026</v>
      </c>
      <c r="G56" s="25">
        <f t="shared" si="18"/>
        <v>3309.4482498299999</v>
      </c>
      <c r="H56" s="25">
        <f t="shared" si="18"/>
        <v>0</v>
      </c>
      <c r="I56" s="26">
        <f t="shared" si="18"/>
        <v>78263.535208610032</v>
      </c>
    </row>
    <row r="57" spans="1:9" ht="13.35" customHeight="1" x14ac:dyDescent="0.2">
      <c r="A57" s="5" t="s">
        <v>37</v>
      </c>
      <c r="B57" s="25">
        <f>SUM(B58)</f>
        <v>11856.33931252</v>
      </c>
      <c r="C57" s="25">
        <f t="shared" ref="C57:I57" si="19">SUM(C58)</f>
        <v>379.84888057999996</v>
      </c>
      <c r="D57" s="25">
        <f t="shared" si="19"/>
        <v>0</v>
      </c>
      <c r="E57" s="25">
        <f t="shared" si="19"/>
        <v>12236.188193099999</v>
      </c>
      <c r="F57" s="25">
        <f>SUM(F58)</f>
        <v>12701.82520666</v>
      </c>
      <c r="G57" s="25">
        <f t="shared" ref="G57:H57" si="20">SUM(G58)</f>
        <v>94.987930720000008</v>
      </c>
      <c r="H57" s="25">
        <f t="shared" si="20"/>
        <v>0</v>
      </c>
      <c r="I57" s="26">
        <f t="shared" si="19"/>
        <v>12796.813137379999</v>
      </c>
    </row>
    <row r="58" spans="1:9" ht="12.95" customHeight="1" x14ac:dyDescent="0.2">
      <c r="A58" s="5" t="s">
        <v>38</v>
      </c>
      <c r="B58" s="21">
        <f t="shared" ref="B58:I58" si="21">SUM(B59,B64)</f>
        <v>11856.33931252</v>
      </c>
      <c r="C58" s="21">
        <f t="shared" si="21"/>
        <v>379.84888057999996</v>
      </c>
      <c r="D58" s="21">
        <f t="shared" si="21"/>
        <v>0</v>
      </c>
      <c r="E58" s="21">
        <f t="shared" si="21"/>
        <v>12236.188193099999</v>
      </c>
      <c r="F58" s="21">
        <f t="shared" si="21"/>
        <v>12701.82520666</v>
      </c>
      <c r="G58" s="21">
        <f t="shared" si="21"/>
        <v>94.987930720000008</v>
      </c>
      <c r="H58" s="21">
        <f t="shared" si="21"/>
        <v>0</v>
      </c>
      <c r="I58" s="27">
        <f t="shared" si="21"/>
        <v>12796.813137379999</v>
      </c>
    </row>
    <row r="59" spans="1:9" ht="12.95" customHeight="1" x14ac:dyDescent="0.2">
      <c r="A59" s="5" t="s">
        <v>39</v>
      </c>
      <c r="B59" s="21">
        <f t="shared" ref="B59:I59" si="22">SUM(B60,B61,B62,B63)</f>
        <v>3896.4635791699998</v>
      </c>
      <c r="C59" s="21">
        <f t="shared" si="22"/>
        <v>53.291751869999999</v>
      </c>
      <c r="D59" s="21">
        <f t="shared" si="22"/>
        <v>0</v>
      </c>
      <c r="E59" s="21">
        <f t="shared" si="22"/>
        <v>3949.7553310399994</v>
      </c>
      <c r="F59" s="21">
        <f t="shared" si="22"/>
        <v>4089.371664629999</v>
      </c>
      <c r="G59" s="21">
        <f t="shared" si="22"/>
        <v>28.149347160000001</v>
      </c>
      <c r="H59" s="21">
        <f t="shared" si="22"/>
        <v>0</v>
      </c>
      <c r="I59" s="27">
        <f t="shared" si="22"/>
        <v>4117.5210117899996</v>
      </c>
    </row>
    <row r="60" spans="1:9" ht="12.95" customHeight="1" x14ac:dyDescent="0.2">
      <c r="A60" s="6" t="s">
        <v>40</v>
      </c>
      <c r="B60" s="21">
        <v>1041.0475648600002</v>
      </c>
      <c r="C60" s="21">
        <v>4.5053975800000003</v>
      </c>
      <c r="D60" s="21">
        <v>0</v>
      </c>
      <c r="E60" s="21">
        <f>SUM(B60,C60,D60)</f>
        <v>1045.5529624400001</v>
      </c>
      <c r="F60" s="21">
        <v>1065.9010374400002</v>
      </c>
      <c r="G60" s="21">
        <v>6.9126346500000002</v>
      </c>
      <c r="H60" s="21">
        <v>0</v>
      </c>
      <c r="I60" s="27">
        <f>SUM(F60,G60,H60)</f>
        <v>1072.8136720900002</v>
      </c>
    </row>
    <row r="61" spans="1:9" ht="12.95" customHeight="1" x14ac:dyDescent="0.2">
      <c r="A61" s="6" t="s">
        <v>41</v>
      </c>
      <c r="B61" s="22">
        <v>0</v>
      </c>
      <c r="C61" s="22">
        <v>0</v>
      </c>
      <c r="D61" s="22">
        <v>0</v>
      </c>
      <c r="E61" s="21">
        <f>SUM(B61,C61,D61)</f>
        <v>0</v>
      </c>
      <c r="F61" s="22">
        <v>0</v>
      </c>
      <c r="G61" s="22">
        <v>0</v>
      </c>
      <c r="H61" s="22">
        <v>0</v>
      </c>
      <c r="I61" s="27">
        <f>SUM(F61,G61,H61)</f>
        <v>0</v>
      </c>
    </row>
    <row r="62" spans="1:9" ht="12.95" customHeight="1" x14ac:dyDescent="0.2">
      <c r="A62" s="6" t="s">
        <v>42</v>
      </c>
      <c r="B62" s="21">
        <v>2530.0358013999994</v>
      </c>
      <c r="C62" s="21">
        <v>41.683571860000001</v>
      </c>
      <c r="D62" s="21">
        <v>0</v>
      </c>
      <c r="E62" s="21">
        <f>SUM(B62,C62,D62)</f>
        <v>2571.7193732599994</v>
      </c>
      <c r="F62" s="21">
        <v>2668.2507329399991</v>
      </c>
      <c r="G62" s="21">
        <v>17.085180940000001</v>
      </c>
      <c r="H62" s="21">
        <v>0</v>
      </c>
      <c r="I62" s="27">
        <f>SUM(F62,G62,H62)</f>
        <v>2685.3359138799992</v>
      </c>
    </row>
    <row r="63" spans="1:9" ht="12.95" customHeight="1" x14ac:dyDescent="0.2">
      <c r="A63" s="6" t="s">
        <v>43</v>
      </c>
      <c r="B63" s="21">
        <v>325.38021290999995</v>
      </c>
      <c r="C63" s="21">
        <v>7.1027824300000004</v>
      </c>
      <c r="D63" s="21">
        <v>0</v>
      </c>
      <c r="E63" s="21">
        <f>SUM(B63,C63,D63)</f>
        <v>332.48299533999995</v>
      </c>
      <c r="F63" s="21">
        <v>355.21989424999998</v>
      </c>
      <c r="G63" s="21">
        <v>4.1515315700000004</v>
      </c>
      <c r="H63" s="21">
        <v>0</v>
      </c>
      <c r="I63" s="27">
        <f>SUM(F63,G63,H63)</f>
        <v>359.37142581999996</v>
      </c>
    </row>
    <row r="64" spans="1:9" ht="12.95" customHeight="1" x14ac:dyDescent="0.2">
      <c r="A64" s="5" t="s">
        <v>44</v>
      </c>
      <c r="B64" s="21">
        <f t="shared" ref="B64:I64" si="23">SUM(B65,B66,B67,B68)</f>
        <v>7959.8757333499998</v>
      </c>
      <c r="C64" s="21">
        <f t="shared" si="23"/>
        <v>326.55712870999997</v>
      </c>
      <c r="D64" s="21">
        <f t="shared" si="23"/>
        <v>0</v>
      </c>
      <c r="E64" s="21">
        <f t="shared" si="23"/>
        <v>8286.432862059999</v>
      </c>
      <c r="F64" s="21">
        <f t="shared" si="23"/>
        <v>8612.4535420299999</v>
      </c>
      <c r="G64" s="21">
        <f t="shared" si="23"/>
        <v>66.838583560000004</v>
      </c>
      <c r="H64" s="21">
        <f t="shared" si="23"/>
        <v>0</v>
      </c>
      <c r="I64" s="27">
        <f t="shared" si="23"/>
        <v>8679.2921255900001</v>
      </c>
    </row>
    <row r="65" spans="1:9" ht="12.95" customHeight="1" x14ac:dyDescent="0.2">
      <c r="A65" s="6" t="s">
        <v>40</v>
      </c>
      <c r="B65" s="21">
        <v>2150.5109424400007</v>
      </c>
      <c r="C65" s="21">
        <v>9.5575296499999993</v>
      </c>
      <c r="D65" s="21">
        <v>0</v>
      </c>
      <c r="E65" s="21">
        <f>SUM(B65,C65,D65)</f>
        <v>2160.0684720900008</v>
      </c>
      <c r="F65" s="21">
        <v>2189.9092507100008</v>
      </c>
      <c r="G65" s="21">
        <v>13.129566840000001</v>
      </c>
      <c r="H65" s="21">
        <v>0</v>
      </c>
      <c r="I65" s="27">
        <f>SUM(F65,G65,H65)</f>
        <v>2203.0388175500007</v>
      </c>
    </row>
    <row r="66" spans="1:9" ht="12.95" customHeight="1" x14ac:dyDescent="0.2">
      <c r="A66" s="6" t="s">
        <v>41</v>
      </c>
      <c r="B66" s="22">
        <v>0</v>
      </c>
      <c r="C66" s="22">
        <v>0</v>
      </c>
      <c r="D66" s="22">
        <v>0</v>
      </c>
      <c r="E66" s="21">
        <f>SUM(B66,C66,D66)</f>
        <v>0</v>
      </c>
      <c r="F66" s="22">
        <v>0</v>
      </c>
      <c r="G66" s="22">
        <v>0</v>
      </c>
      <c r="H66" s="22">
        <v>0</v>
      </c>
      <c r="I66" s="27">
        <f>SUM(F66,G66,H66)</f>
        <v>0</v>
      </c>
    </row>
    <row r="67" spans="1:9" ht="12.95" customHeight="1" x14ac:dyDescent="0.2">
      <c r="A67" s="6" t="s">
        <v>42</v>
      </c>
      <c r="B67" s="21">
        <v>5272.8599189399993</v>
      </c>
      <c r="C67" s="21">
        <v>301.07540463999999</v>
      </c>
      <c r="D67" s="21">
        <v>0</v>
      </c>
      <c r="E67" s="21">
        <f>SUM(B67,C67,D67)</f>
        <v>5573.935323579999</v>
      </c>
      <c r="F67" s="21">
        <v>5853.320246369999</v>
      </c>
      <c r="G67" s="21">
        <v>47.923146699999997</v>
      </c>
      <c r="H67" s="21">
        <v>0</v>
      </c>
      <c r="I67" s="27">
        <f>SUM(F67,G67,H67)</f>
        <v>5901.243393069999</v>
      </c>
    </row>
    <row r="68" spans="1:9" ht="12.95" customHeight="1" x14ac:dyDescent="0.2">
      <c r="A68" s="6" t="s">
        <v>43</v>
      </c>
      <c r="B68" s="21">
        <v>536.50487196999973</v>
      </c>
      <c r="C68" s="21">
        <v>15.924194419999999</v>
      </c>
      <c r="D68" s="21">
        <v>0</v>
      </c>
      <c r="E68" s="21">
        <f>SUM(B68,C68,D68)</f>
        <v>552.42906638999978</v>
      </c>
      <c r="F68" s="21">
        <v>569.22404494999989</v>
      </c>
      <c r="G68" s="21">
        <v>5.7858700199999999</v>
      </c>
      <c r="H68" s="21">
        <v>0</v>
      </c>
      <c r="I68" s="27">
        <f>SUM(F68,G68,H68)</f>
        <v>575.00991496999984</v>
      </c>
    </row>
    <row r="69" spans="1:9" ht="13.35" customHeight="1" x14ac:dyDescent="0.2">
      <c r="A69" s="5" t="s">
        <v>45</v>
      </c>
      <c r="B69" s="25">
        <f t="shared" ref="B69:I69" si="24">SUM(B70,B71,B72,B77)</f>
        <v>34517.769420150013</v>
      </c>
      <c r="C69" s="25">
        <f t="shared" si="24"/>
        <v>1782.13698391</v>
      </c>
      <c r="D69" s="25">
        <f t="shared" si="24"/>
        <v>0</v>
      </c>
      <c r="E69" s="25">
        <f t="shared" si="24"/>
        <v>36299.906404060013</v>
      </c>
      <c r="F69" s="25">
        <f t="shared" si="24"/>
        <v>38626.767359900012</v>
      </c>
      <c r="G69" s="25">
        <f t="shared" si="24"/>
        <v>1417.50756525</v>
      </c>
      <c r="H69" s="25">
        <f t="shared" si="24"/>
        <v>0</v>
      </c>
      <c r="I69" s="26">
        <f t="shared" si="24"/>
        <v>40044.274925150014</v>
      </c>
    </row>
    <row r="70" spans="1:9" ht="12.95" customHeight="1" x14ac:dyDescent="0.2">
      <c r="A70" s="6" t="s">
        <v>46</v>
      </c>
      <c r="B70" s="22">
        <v>0</v>
      </c>
      <c r="C70" s="22">
        <v>0</v>
      </c>
      <c r="D70" s="22">
        <v>0</v>
      </c>
      <c r="E70" s="21">
        <f>SUM(B70,C70,D70)</f>
        <v>0</v>
      </c>
      <c r="F70" s="22">
        <v>0</v>
      </c>
      <c r="G70" s="22">
        <v>0</v>
      </c>
      <c r="H70" s="22">
        <v>0</v>
      </c>
      <c r="I70" s="27">
        <f>SUM(F70,G70,H70)</f>
        <v>0</v>
      </c>
    </row>
    <row r="71" spans="1:9" ht="12.95" customHeight="1" x14ac:dyDescent="0.2">
      <c r="A71" s="5" t="s">
        <v>47</v>
      </c>
      <c r="B71" s="21">
        <v>257.5</v>
      </c>
      <c r="C71" s="21">
        <v>0</v>
      </c>
      <c r="D71" s="21">
        <v>0</v>
      </c>
      <c r="E71" s="21">
        <f>SUM(B71,C71,D71)</f>
        <v>257.5</v>
      </c>
      <c r="F71" s="21">
        <v>257.5</v>
      </c>
      <c r="G71" s="21">
        <v>0</v>
      </c>
      <c r="H71" s="21">
        <v>0</v>
      </c>
      <c r="I71" s="27">
        <f>SUM(F71,G71,H71)</f>
        <v>257.5</v>
      </c>
    </row>
    <row r="72" spans="1:9" ht="12.95" customHeight="1" x14ac:dyDescent="0.2">
      <c r="A72" s="6" t="s">
        <v>48</v>
      </c>
      <c r="B72" s="21">
        <f t="shared" ref="B72:I72" si="25">SUM(B73,B74)</f>
        <v>34260.269420150013</v>
      </c>
      <c r="C72" s="21">
        <f t="shared" si="25"/>
        <v>1782.13698391</v>
      </c>
      <c r="D72" s="21">
        <f t="shared" si="25"/>
        <v>0</v>
      </c>
      <c r="E72" s="21">
        <f t="shared" si="25"/>
        <v>36042.406404060013</v>
      </c>
      <c r="F72" s="21">
        <f t="shared" si="25"/>
        <v>38369.267359900012</v>
      </c>
      <c r="G72" s="21">
        <f t="shared" si="25"/>
        <v>1417.50756525</v>
      </c>
      <c r="H72" s="21">
        <f t="shared" si="25"/>
        <v>0</v>
      </c>
      <c r="I72" s="27">
        <f t="shared" si="25"/>
        <v>39786.774925150014</v>
      </c>
    </row>
    <row r="73" spans="1:9" ht="12.95" customHeight="1" x14ac:dyDescent="0.2">
      <c r="A73" s="6" t="s">
        <v>49</v>
      </c>
      <c r="B73" s="22">
        <v>0</v>
      </c>
      <c r="C73" s="22">
        <v>0</v>
      </c>
      <c r="D73" s="22">
        <v>0</v>
      </c>
      <c r="E73" s="21">
        <f>SUM(B73,C73,D73)</f>
        <v>0</v>
      </c>
      <c r="F73" s="22">
        <v>0</v>
      </c>
      <c r="G73" s="22">
        <v>0</v>
      </c>
      <c r="H73" s="22">
        <v>0</v>
      </c>
      <c r="I73" s="27">
        <f>SUM(F73,G73,H73)</f>
        <v>0</v>
      </c>
    </row>
    <row r="74" spans="1:9" ht="12.95" customHeight="1" x14ac:dyDescent="0.2">
      <c r="A74" s="6" t="s">
        <v>50</v>
      </c>
      <c r="B74" s="21">
        <f t="shared" ref="B74:I74" si="26">SUM(B75,B76)</f>
        <v>34260.269420150013</v>
      </c>
      <c r="C74" s="21">
        <f t="shared" si="26"/>
        <v>1782.13698391</v>
      </c>
      <c r="D74" s="21">
        <f t="shared" si="26"/>
        <v>0</v>
      </c>
      <c r="E74" s="21">
        <f t="shared" si="26"/>
        <v>36042.406404060013</v>
      </c>
      <c r="F74" s="21">
        <f t="shared" si="26"/>
        <v>38369.267359900012</v>
      </c>
      <c r="G74" s="21">
        <f t="shared" si="26"/>
        <v>1417.50756525</v>
      </c>
      <c r="H74" s="21">
        <f t="shared" si="26"/>
        <v>0</v>
      </c>
      <c r="I74" s="27">
        <f t="shared" si="26"/>
        <v>39786.774925150014</v>
      </c>
    </row>
    <row r="75" spans="1:9" ht="12.95" customHeight="1" x14ac:dyDescent="0.2">
      <c r="A75" s="6" t="s">
        <v>51</v>
      </c>
      <c r="B75" s="21">
        <v>26209.161362830011</v>
      </c>
      <c r="C75" s="21">
        <v>325.64813879000002</v>
      </c>
      <c r="D75" s="21">
        <v>0</v>
      </c>
      <c r="E75" s="21">
        <f>SUM(B75,C75,D75)</f>
        <v>26534.80950162001</v>
      </c>
      <c r="F75" s="21">
        <v>28179.40670026001</v>
      </c>
      <c r="G75" s="21">
        <v>497.32161232999999</v>
      </c>
      <c r="H75" s="21">
        <v>0</v>
      </c>
      <c r="I75" s="27">
        <f>SUM(F75,G75,H75)</f>
        <v>28676.72831259001</v>
      </c>
    </row>
    <row r="76" spans="1:9" ht="12.95" customHeight="1" x14ac:dyDescent="0.2">
      <c r="A76" s="6" t="s">
        <v>52</v>
      </c>
      <c r="B76" s="21">
        <v>8051.1080573200015</v>
      </c>
      <c r="C76" s="21">
        <v>1456.48884512</v>
      </c>
      <c r="D76" s="21">
        <v>0</v>
      </c>
      <c r="E76" s="21">
        <f>SUM(B76,C76,D76)</f>
        <v>9507.5969024400019</v>
      </c>
      <c r="F76" s="21">
        <v>10189.860659640002</v>
      </c>
      <c r="G76" s="21">
        <v>920.18595291999998</v>
      </c>
      <c r="H76" s="21">
        <v>0</v>
      </c>
      <c r="I76" s="27">
        <f>SUM(F76,G76,H76)</f>
        <v>11110.046612560001</v>
      </c>
    </row>
    <row r="77" spans="1:9" ht="12.95" customHeight="1" x14ac:dyDescent="0.2">
      <c r="A77" s="5" t="s">
        <v>53</v>
      </c>
      <c r="B77" s="22">
        <v>0</v>
      </c>
      <c r="C77" s="22">
        <v>0</v>
      </c>
      <c r="D77" s="22">
        <v>0</v>
      </c>
      <c r="E77" s="21">
        <f>SUM(B77,C77,D77)</f>
        <v>0</v>
      </c>
      <c r="F77" s="22">
        <v>0</v>
      </c>
      <c r="G77" s="22">
        <v>0</v>
      </c>
      <c r="H77" s="22">
        <v>0</v>
      </c>
      <c r="I77" s="27">
        <f>SUM(F77,G77,H77)</f>
        <v>0</v>
      </c>
    </row>
    <row r="78" spans="1:9" ht="12.75" customHeight="1" x14ac:dyDescent="0.2">
      <c r="A78" s="5" t="s">
        <v>163</v>
      </c>
      <c r="B78" s="22"/>
      <c r="C78" s="22"/>
      <c r="D78" s="22"/>
      <c r="E78" s="21"/>
      <c r="F78" s="22"/>
      <c r="G78" s="22"/>
      <c r="H78" s="22"/>
      <c r="I78" s="27"/>
    </row>
    <row r="79" spans="1:9" ht="12.75" customHeight="1" x14ac:dyDescent="0.2">
      <c r="A79" s="5" t="s">
        <v>54</v>
      </c>
      <c r="B79" s="25">
        <f t="shared" ref="B79:I79" si="27">SUM(B80,B81,B82,B85)</f>
        <v>20848.274042680012</v>
      </c>
      <c r="C79" s="25">
        <f t="shared" si="27"/>
        <v>183.39922743</v>
      </c>
      <c r="D79" s="25">
        <f t="shared" si="27"/>
        <v>0</v>
      </c>
      <c r="E79" s="25">
        <f t="shared" si="27"/>
        <v>21031.673270110008</v>
      </c>
      <c r="F79" s="25">
        <f t="shared" si="27"/>
        <v>21001.33673245001</v>
      </c>
      <c r="G79" s="25">
        <f t="shared" si="27"/>
        <v>1731.7937942800002</v>
      </c>
      <c r="H79" s="25">
        <f t="shared" si="27"/>
        <v>0</v>
      </c>
      <c r="I79" s="26">
        <f t="shared" si="27"/>
        <v>22733.130526730012</v>
      </c>
    </row>
    <row r="80" spans="1:9" ht="12.75" customHeight="1" x14ac:dyDescent="0.2">
      <c r="A80" s="6" t="s">
        <v>55</v>
      </c>
      <c r="B80" s="22">
        <v>0</v>
      </c>
      <c r="C80" s="22">
        <v>0</v>
      </c>
      <c r="D80" s="22">
        <v>0</v>
      </c>
      <c r="E80" s="21">
        <f>SUM(B80,C80,D80)</f>
        <v>0</v>
      </c>
      <c r="F80" s="22">
        <v>0</v>
      </c>
      <c r="G80" s="22">
        <v>0</v>
      </c>
      <c r="H80" s="22">
        <v>0</v>
      </c>
      <c r="I80" s="27">
        <f>SUM(F80,G80,H80)</f>
        <v>0</v>
      </c>
    </row>
    <row r="81" spans="1:9" ht="12.75" customHeight="1" x14ac:dyDescent="0.2">
      <c r="A81" s="6" t="s">
        <v>56</v>
      </c>
      <c r="B81" s="21">
        <v>9.3470895200000008</v>
      </c>
      <c r="C81" s="21">
        <v>1.5356218100000001</v>
      </c>
      <c r="D81" s="21">
        <v>0</v>
      </c>
      <c r="E81" s="21">
        <f>SUM(B81,C81,D81)</f>
        <v>10.882711330000001</v>
      </c>
      <c r="F81" s="21">
        <v>23.453767429999999</v>
      </c>
      <c r="G81" s="21">
        <v>-12.67049916</v>
      </c>
      <c r="H81" s="21">
        <v>0</v>
      </c>
      <c r="I81" s="27">
        <f>SUM(F81,G81,H81)</f>
        <v>10.783268269999999</v>
      </c>
    </row>
    <row r="82" spans="1:9" ht="12.75" customHeight="1" x14ac:dyDescent="0.2">
      <c r="A82" s="5" t="s">
        <v>57</v>
      </c>
      <c r="B82" s="21">
        <f t="shared" ref="B82:I82" si="28">SUM(B83,B84)</f>
        <v>11588.437159560008</v>
      </c>
      <c r="C82" s="21">
        <f t="shared" si="28"/>
        <v>-417.11957652999996</v>
      </c>
      <c r="D82" s="21">
        <f t="shared" si="28"/>
        <v>0</v>
      </c>
      <c r="E82" s="21">
        <f t="shared" si="28"/>
        <v>11171.317583030006</v>
      </c>
      <c r="F82" s="21">
        <f t="shared" si="28"/>
        <v>11545.380415370006</v>
      </c>
      <c r="G82" s="21">
        <f t="shared" si="28"/>
        <v>295.37771062000002</v>
      </c>
      <c r="H82" s="21">
        <f t="shared" si="28"/>
        <v>0</v>
      </c>
      <c r="I82" s="27">
        <f t="shared" si="28"/>
        <v>11840.758125990007</v>
      </c>
    </row>
    <row r="83" spans="1:9" ht="12.75" customHeight="1" x14ac:dyDescent="0.2">
      <c r="A83" s="6" t="s">
        <v>13</v>
      </c>
      <c r="B83" s="21">
        <v>8824.6379345100049</v>
      </c>
      <c r="C83" s="21">
        <v>-685.00913051999999</v>
      </c>
      <c r="D83" s="21">
        <v>0</v>
      </c>
      <c r="E83" s="21">
        <f>SUM(B83,C83,D83)</f>
        <v>8139.6288039900046</v>
      </c>
      <c r="F83" s="21">
        <v>8766.4821842000038</v>
      </c>
      <c r="G83" s="21">
        <v>-559.60775955999998</v>
      </c>
      <c r="H83" s="21">
        <v>0</v>
      </c>
      <c r="I83" s="27">
        <f>SUM(F83,G83,H83)</f>
        <v>8206.8744246400038</v>
      </c>
    </row>
    <row r="84" spans="1:9" ht="12.75" customHeight="1" x14ac:dyDescent="0.2">
      <c r="A84" s="6" t="s">
        <v>58</v>
      </c>
      <c r="B84" s="21">
        <v>2763.7992250500024</v>
      </c>
      <c r="C84" s="21">
        <v>267.88955399000002</v>
      </c>
      <c r="D84" s="21">
        <v>0</v>
      </c>
      <c r="E84" s="21">
        <f>SUM(B84,C84,D84)</f>
        <v>3031.6887790400024</v>
      </c>
      <c r="F84" s="21">
        <v>2778.8982311700024</v>
      </c>
      <c r="G84" s="21">
        <v>854.98547017999999</v>
      </c>
      <c r="H84" s="21">
        <v>0</v>
      </c>
      <c r="I84" s="27">
        <f>SUM(F84,G84,H84)</f>
        <v>3633.8837013500024</v>
      </c>
    </row>
    <row r="85" spans="1:9" ht="12.75" customHeight="1" x14ac:dyDescent="0.2">
      <c r="A85" s="5" t="s">
        <v>59</v>
      </c>
      <c r="B85" s="21">
        <v>9250.4897936000034</v>
      </c>
      <c r="C85" s="21">
        <v>598.98318214999995</v>
      </c>
      <c r="D85" s="21">
        <v>0</v>
      </c>
      <c r="E85" s="21">
        <f>SUM(B85,C85,D85)</f>
        <v>9849.4729757500027</v>
      </c>
      <c r="F85" s="21">
        <v>9432.5025496500039</v>
      </c>
      <c r="G85" s="21">
        <v>1449.0865828200001</v>
      </c>
      <c r="H85" s="21">
        <v>0</v>
      </c>
      <c r="I85" s="27">
        <f>SUM(F85,G85,H85)</f>
        <v>10881.589132470004</v>
      </c>
    </row>
    <row r="86" spans="1:9" ht="12.75" customHeight="1" x14ac:dyDescent="0.2">
      <c r="A86" s="5" t="s">
        <v>151</v>
      </c>
      <c r="B86" s="25">
        <f t="shared" ref="B86:I86" si="29">SUM(B87,B90,B93,B98)</f>
        <v>2664.3953476200004</v>
      </c>
      <c r="C86" s="25">
        <f t="shared" si="29"/>
        <v>215.33950280000002</v>
      </c>
      <c r="D86" s="25">
        <f t="shared" si="29"/>
        <v>0</v>
      </c>
      <c r="E86" s="25">
        <f t="shared" si="29"/>
        <v>2879.7348504200004</v>
      </c>
      <c r="F86" s="25">
        <f t="shared" si="29"/>
        <v>2624.1576597700005</v>
      </c>
      <c r="G86" s="25">
        <f t="shared" si="29"/>
        <v>65.158959580000001</v>
      </c>
      <c r="H86" s="25">
        <f t="shared" si="29"/>
        <v>0</v>
      </c>
      <c r="I86" s="26">
        <f t="shared" si="29"/>
        <v>2689.3166193500006</v>
      </c>
    </row>
    <row r="87" spans="1:9" ht="12.75" customHeight="1" x14ac:dyDescent="0.2">
      <c r="A87" s="5" t="s">
        <v>60</v>
      </c>
      <c r="B87" s="21">
        <f t="shared" ref="B87:I87" si="30">SUM(B88,B89)</f>
        <v>0</v>
      </c>
      <c r="C87" s="21">
        <f t="shared" si="30"/>
        <v>0</v>
      </c>
      <c r="D87" s="21">
        <f t="shared" si="30"/>
        <v>0</v>
      </c>
      <c r="E87" s="21">
        <f t="shared" si="30"/>
        <v>0</v>
      </c>
      <c r="F87" s="21">
        <f t="shared" si="30"/>
        <v>0</v>
      </c>
      <c r="G87" s="21">
        <f t="shared" si="30"/>
        <v>0</v>
      </c>
      <c r="H87" s="21">
        <f t="shared" si="30"/>
        <v>0</v>
      </c>
      <c r="I87" s="27">
        <f t="shared" si="30"/>
        <v>0</v>
      </c>
    </row>
    <row r="88" spans="1:9" ht="12.75" customHeight="1" x14ac:dyDescent="0.2">
      <c r="A88" s="6" t="s">
        <v>39</v>
      </c>
      <c r="B88" s="22">
        <v>0</v>
      </c>
      <c r="C88" s="22">
        <v>0</v>
      </c>
      <c r="D88" s="22">
        <v>0</v>
      </c>
      <c r="E88" s="21">
        <f>SUM(B88,C88,D88)</f>
        <v>0</v>
      </c>
      <c r="F88" s="22">
        <v>0</v>
      </c>
      <c r="G88" s="22">
        <v>0</v>
      </c>
      <c r="H88" s="22">
        <v>0</v>
      </c>
      <c r="I88" s="27">
        <f>SUM(F88,G88,H88)</f>
        <v>0</v>
      </c>
    </row>
    <row r="89" spans="1:9" ht="12.75" customHeight="1" x14ac:dyDescent="0.2">
      <c r="A89" s="6" t="s">
        <v>44</v>
      </c>
      <c r="B89" s="21">
        <v>0</v>
      </c>
      <c r="C89" s="21">
        <v>0</v>
      </c>
      <c r="D89" s="21">
        <v>0</v>
      </c>
      <c r="E89" s="21">
        <f>SUM(B89,C89,D89)</f>
        <v>0</v>
      </c>
      <c r="F89" s="21">
        <v>0</v>
      </c>
      <c r="G89" s="21">
        <v>0</v>
      </c>
      <c r="H89" s="21">
        <v>0</v>
      </c>
      <c r="I89" s="27">
        <f>SUM(F89,G89,H89)</f>
        <v>0</v>
      </c>
    </row>
    <row r="90" spans="1:9" ht="12.75" customHeight="1" x14ac:dyDescent="0.2">
      <c r="A90" s="5" t="s">
        <v>61</v>
      </c>
      <c r="B90" s="21">
        <f t="shared" ref="B90:I90" si="31">SUM(B91,B92)</f>
        <v>96.604335079999998</v>
      </c>
      <c r="C90" s="21">
        <f t="shared" si="31"/>
        <v>-1.2300810000000001E-2</v>
      </c>
      <c r="D90" s="21">
        <f t="shared" si="31"/>
        <v>0</v>
      </c>
      <c r="E90" s="21">
        <f t="shared" si="31"/>
        <v>96.592034269999999</v>
      </c>
      <c r="F90" s="21">
        <f t="shared" si="31"/>
        <v>91.728011149999986</v>
      </c>
      <c r="G90" s="21">
        <f t="shared" si="31"/>
        <v>-2.0309677100000001</v>
      </c>
      <c r="H90" s="21">
        <f t="shared" si="31"/>
        <v>0</v>
      </c>
      <c r="I90" s="27">
        <f t="shared" si="31"/>
        <v>89.697043439999987</v>
      </c>
    </row>
    <row r="91" spans="1:9" ht="12.75" customHeight="1" x14ac:dyDescent="0.2">
      <c r="A91" s="6" t="s">
        <v>39</v>
      </c>
      <c r="B91" s="21">
        <v>73.8</v>
      </c>
      <c r="C91" s="21">
        <v>0</v>
      </c>
      <c r="D91" s="21">
        <v>0</v>
      </c>
      <c r="E91" s="21">
        <f>SUM(B91,C91,D91)</f>
        <v>73.8</v>
      </c>
      <c r="F91" s="21">
        <v>73.8</v>
      </c>
      <c r="G91" s="21">
        <v>0</v>
      </c>
      <c r="H91" s="21">
        <v>0</v>
      </c>
      <c r="I91" s="27">
        <f>SUM(F91,G91,H91)</f>
        <v>73.8</v>
      </c>
    </row>
    <row r="92" spans="1:9" ht="12.75" customHeight="1" x14ac:dyDescent="0.2">
      <c r="A92" s="6" t="s">
        <v>44</v>
      </c>
      <c r="B92" s="21">
        <v>22.804335079999994</v>
      </c>
      <c r="C92" s="21">
        <v>-1.2300810000000001E-2</v>
      </c>
      <c r="D92" s="21">
        <v>0</v>
      </c>
      <c r="E92" s="21">
        <f>SUM(B92,C92,D92)</f>
        <v>22.792034269999995</v>
      </c>
      <c r="F92" s="21">
        <v>17.928011149999996</v>
      </c>
      <c r="G92" s="21">
        <v>-2.0309677100000001</v>
      </c>
      <c r="H92" s="21">
        <v>0</v>
      </c>
      <c r="I92" s="27">
        <f>SUM(F92,G92,H92)</f>
        <v>15.897043439999996</v>
      </c>
    </row>
    <row r="93" spans="1:9" ht="12.75" customHeight="1" x14ac:dyDescent="0.2">
      <c r="A93" s="6" t="s">
        <v>62</v>
      </c>
      <c r="B93" s="21">
        <f t="shared" ref="B93:I93" si="32">SUM(B94,B95)</f>
        <v>537.04862516000037</v>
      </c>
      <c r="C93" s="21">
        <f t="shared" si="32"/>
        <v>208.57752446000001</v>
      </c>
      <c r="D93" s="21">
        <f t="shared" si="32"/>
        <v>0</v>
      </c>
      <c r="E93" s="21">
        <f t="shared" si="32"/>
        <v>745.62614962000043</v>
      </c>
      <c r="F93" s="21">
        <f t="shared" si="32"/>
        <v>505.43018045000036</v>
      </c>
      <c r="G93" s="21">
        <f t="shared" si="32"/>
        <v>60.625234939999999</v>
      </c>
      <c r="H93" s="21">
        <f t="shared" si="32"/>
        <v>0</v>
      </c>
      <c r="I93" s="27">
        <f t="shared" si="32"/>
        <v>566.05541539000035</v>
      </c>
    </row>
    <row r="94" spans="1:9" ht="12.75" customHeight="1" x14ac:dyDescent="0.2">
      <c r="A94" s="6" t="s">
        <v>39</v>
      </c>
      <c r="B94" s="22">
        <v>0</v>
      </c>
      <c r="C94" s="22">
        <v>0</v>
      </c>
      <c r="D94" s="22">
        <v>0</v>
      </c>
      <c r="E94" s="21">
        <f>SUM(B94,C94,D94)</f>
        <v>0</v>
      </c>
      <c r="F94" s="22">
        <v>0</v>
      </c>
      <c r="G94" s="22">
        <v>0</v>
      </c>
      <c r="H94" s="22">
        <v>0</v>
      </c>
      <c r="I94" s="27">
        <f>SUM(F94,G94,H94)</f>
        <v>0</v>
      </c>
    </row>
    <row r="95" spans="1:9" ht="12.75" customHeight="1" x14ac:dyDescent="0.2">
      <c r="A95" s="5" t="s">
        <v>44</v>
      </c>
      <c r="B95" s="21">
        <f t="shared" ref="B95:I95" si="33">SUM(B96,B97)</f>
        <v>537.04862516000037</v>
      </c>
      <c r="C95" s="21">
        <f t="shared" si="33"/>
        <v>208.57752446000001</v>
      </c>
      <c r="D95" s="21">
        <f t="shared" si="33"/>
        <v>0</v>
      </c>
      <c r="E95" s="21">
        <f t="shared" si="33"/>
        <v>745.62614962000043</v>
      </c>
      <c r="F95" s="21">
        <f t="shared" si="33"/>
        <v>505.43018045000036</v>
      </c>
      <c r="G95" s="21">
        <f t="shared" si="33"/>
        <v>60.625234939999999</v>
      </c>
      <c r="H95" s="21">
        <f t="shared" si="33"/>
        <v>0</v>
      </c>
      <c r="I95" s="27">
        <f t="shared" si="33"/>
        <v>566.05541539000035</v>
      </c>
    </row>
    <row r="96" spans="1:9" ht="12.75" customHeight="1" x14ac:dyDescent="0.2">
      <c r="A96" s="6" t="s">
        <v>63</v>
      </c>
      <c r="B96" s="21">
        <v>500.30516964000037</v>
      </c>
      <c r="C96" s="21">
        <v>202.02315461000001</v>
      </c>
      <c r="D96" s="21">
        <v>0</v>
      </c>
      <c r="E96" s="21">
        <f>SUM(B96,C96,D96)</f>
        <v>702.32832425000038</v>
      </c>
      <c r="F96" s="21">
        <v>433.56151070000038</v>
      </c>
      <c r="G96" s="21">
        <v>81.119523790000002</v>
      </c>
      <c r="H96" s="21">
        <v>0</v>
      </c>
      <c r="I96" s="27">
        <f>SUM(F96,G96,H96)</f>
        <v>514.68103449000034</v>
      </c>
    </row>
    <row r="97" spans="1:9" ht="12.75" customHeight="1" x14ac:dyDescent="0.2">
      <c r="A97" s="6" t="s">
        <v>64</v>
      </c>
      <c r="B97" s="21">
        <v>36.743455519999998</v>
      </c>
      <c r="C97" s="21">
        <v>6.5543698499999996</v>
      </c>
      <c r="D97" s="21">
        <v>0</v>
      </c>
      <c r="E97" s="21">
        <f>SUM(B97,C97,D97)</f>
        <v>43.297825369999998</v>
      </c>
      <c r="F97" s="21">
        <v>71.868669749999995</v>
      </c>
      <c r="G97" s="21">
        <v>-20.49428885</v>
      </c>
      <c r="H97" s="21">
        <v>0</v>
      </c>
      <c r="I97" s="27">
        <f>SUM(F97,G97,H97)</f>
        <v>51.374380899999991</v>
      </c>
    </row>
    <row r="98" spans="1:9" ht="12.75" customHeight="1" x14ac:dyDescent="0.2">
      <c r="A98" s="6" t="s">
        <v>65</v>
      </c>
      <c r="B98" s="21">
        <f t="shared" ref="B98:I98" si="34">SUM(B99,B100)</f>
        <v>2030.7423873800001</v>
      </c>
      <c r="C98" s="21">
        <f t="shared" si="34"/>
        <v>6.7742791500000008</v>
      </c>
      <c r="D98" s="21">
        <f t="shared" si="34"/>
        <v>0</v>
      </c>
      <c r="E98" s="21">
        <f t="shared" si="34"/>
        <v>2037.5166665300001</v>
      </c>
      <c r="F98" s="21">
        <f t="shared" si="34"/>
        <v>2026.99946817</v>
      </c>
      <c r="G98" s="21">
        <f t="shared" si="34"/>
        <v>6.5646923500000005</v>
      </c>
      <c r="H98" s="21">
        <f t="shared" si="34"/>
        <v>0</v>
      </c>
      <c r="I98" s="27">
        <f t="shared" si="34"/>
        <v>2033.5641605200003</v>
      </c>
    </row>
    <row r="99" spans="1:9" ht="12.75" customHeight="1" x14ac:dyDescent="0.2">
      <c r="A99" s="6" t="s">
        <v>39</v>
      </c>
      <c r="B99" s="22">
        <v>0</v>
      </c>
      <c r="C99" s="22">
        <v>0</v>
      </c>
      <c r="D99" s="22">
        <v>0</v>
      </c>
      <c r="E99" s="21">
        <f>SUM(B99,C99,D99)</f>
        <v>0</v>
      </c>
      <c r="F99" s="22">
        <v>0</v>
      </c>
      <c r="G99" s="22">
        <v>0</v>
      </c>
      <c r="H99" s="22">
        <v>0</v>
      </c>
      <c r="I99" s="27">
        <f>SUM(F99,G99,H99)</f>
        <v>0</v>
      </c>
    </row>
    <row r="100" spans="1:9" ht="12.75" customHeight="1" x14ac:dyDescent="0.2">
      <c r="A100" s="6" t="s">
        <v>44</v>
      </c>
      <c r="B100" s="21">
        <f t="shared" ref="B100:I100" si="35">SUM(B101,B102,B103,B104,B105)</f>
        <v>2030.7423873800001</v>
      </c>
      <c r="C100" s="21">
        <f t="shared" si="35"/>
        <v>6.7742791500000008</v>
      </c>
      <c r="D100" s="21">
        <f t="shared" si="35"/>
        <v>0</v>
      </c>
      <c r="E100" s="21">
        <f t="shared" si="35"/>
        <v>2037.5166665300001</v>
      </c>
      <c r="F100" s="21">
        <f t="shared" si="35"/>
        <v>2026.99946817</v>
      </c>
      <c r="G100" s="21">
        <f t="shared" si="35"/>
        <v>6.5646923500000005</v>
      </c>
      <c r="H100" s="21">
        <f t="shared" si="35"/>
        <v>0</v>
      </c>
      <c r="I100" s="27">
        <f t="shared" si="35"/>
        <v>2033.5641605200003</v>
      </c>
    </row>
    <row r="101" spans="1:9" ht="12.75" customHeight="1" x14ac:dyDescent="0.2">
      <c r="A101" s="6" t="s">
        <v>66</v>
      </c>
      <c r="B101" s="22">
        <v>0</v>
      </c>
      <c r="C101" s="22">
        <v>0</v>
      </c>
      <c r="D101" s="22">
        <v>0</v>
      </c>
      <c r="E101" s="21">
        <f>SUM(B101,C101,D101)</f>
        <v>0</v>
      </c>
      <c r="F101" s="22">
        <v>0</v>
      </c>
      <c r="G101" s="22">
        <v>0</v>
      </c>
      <c r="H101" s="22">
        <v>0</v>
      </c>
      <c r="I101" s="27">
        <f>SUM(F101,G101,H101)</f>
        <v>0</v>
      </c>
    </row>
    <row r="102" spans="1:9" ht="12.75" customHeight="1" x14ac:dyDescent="0.2">
      <c r="A102" s="6" t="s">
        <v>67</v>
      </c>
      <c r="B102" s="21">
        <v>1495.6523588800001</v>
      </c>
      <c r="C102" s="21">
        <v>2.9628627400000003</v>
      </c>
      <c r="D102" s="21">
        <v>0</v>
      </c>
      <c r="E102" s="21">
        <f>SUM(B102,C102,D102)</f>
        <v>1498.6152216200001</v>
      </c>
      <c r="F102" s="21">
        <v>1509.31938044</v>
      </c>
      <c r="G102" s="21">
        <v>3.1473200800000001</v>
      </c>
      <c r="H102" s="21">
        <v>0</v>
      </c>
      <c r="I102" s="27">
        <f>SUM(F102,G102,H102)</f>
        <v>1512.4667005200001</v>
      </c>
    </row>
    <row r="103" spans="1:9" ht="12.75" customHeight="1" x14ac:dyDescent="0.2">
      <c r="A103" s="6" t="s">
        <v>68</v>
      </c>
      <c r="B103" s="22">
        <v>0</v>
      </c>
      <c r="C103" s="22">
        <v>0</v>
      </c>
      <c r="D103" s="22">
        <v>0</v>
      </c>
      <c r="E103" s="21">
        <f>SUM(B103,C103,D103)</f>
        <v>0</v>
      </c>
      <c r="F103" s="22">
        <v>0</v>
      </c>
      <c r="G103" s="22">
        <v>0</v>
      </c>
      <c r="H103" s="22">
        <v>0</v>
      </c>
      <c r="I103" s="27">
        <f>SUM(F103,G103,H103)</f>
        <v>0</v>
      </c>
    </row>
    <row r="104" spans="1:9" ht="12.75" customHeight="1" x14ac:dyDescent="0.2">
      <c r="A104" s="6" t="s">
        <v>69</v>
      </c>
      <c r="B104" s="21">
        <v>498.77139160000002</v>
      </c>
      <c r="C104" s="21">
        <v>3.6782200500000002</v>
      </c>
      <c r="D104" s="21">
        <v>0</v>
      </c>
      <c r="E104" s="21">
        <f>SUM(B104,C104,D104)</f>
        <v>502.44961165000001</v>
      </c>
      <c r="F104" s="21">
        <v>480.89090913000001</v>
      </c>
      <c r="G104" s="21">
        <v>3.2972872299999998</v>
      </c>
      <c r="H104" s="21">
        <v>0</v>
      </c>
      <c r="I104" s="27">
        <f>SUM(F104,G104,H104)</f>
        <v>484.18819636000001</v>
      </c>
    </row>
    <row r="105" spans="1:9" ht="12.75" customHeight="1" x14ac:dyDescent="0.2">
      <c r="A105" s="6" t="s">
        <v>70</v>
      </c>
      <c r="B105" s="21">
        <v>36.318636899999973</v>
      </c>
      <c r="C105" s="21">
        <v>0.13319635999999999</v>
      </c>
      <c r="D105" s="21">
        <v>0</v>
      </c>
      <c r="E105" s="21">
        <f>SUM(B105,C105,D105)</f>
        <v>36.451833259999972</v>
      </c>
      <c r="F105" s="21">
        <v>36.789178599999978</v>
      </c>
      <c r="G105" s="21">
        <v>0.12008504</v>
      </c>
      <c r="H105" s="21">
        <v>0</v>
      </c>
      <c r="I105" s="27">
        <f>SUM(F105,G105,H105)</f>
        <v>36.909263639999978</v>
      </c>
    </row>
    <row r="106" spans="1:9" ht="13.35" customHeight="1" x14ac:dyDescent="0.2">
      <c r="A106" s="5" t="s">
        <v>71</v>
      </c>
      <c r="B106" s="25">
        <f t="shared" ref="B106:I106" si="36">SUM(B107,B108,B109,B110,B119)</f>
        <v>6855.5032458099995</v>
      </c>
      <c r="C106" s="25">
        <f t="shared" si="36"/>
        <v>-1699.34683849</v>
      </c>
      <c r="D106" s="25">
        <f t="shared" si="36"/>
        <v>10.84008732</v>
      </c>
      <c r="E106" s="25">
        <f t="shared" si="36"/>
        <v>5166.9964946400005</v>
      </c>
      <c r="F106" s="25">
        <f t="shared" si="36"/>
        <v>4075.5424184100002</v>
      </c>
      <c r="G106" s="25">
        <f t="shared" si="36"/>
        <v>-1614.7383406399999</v>
      </c>
      <c r="H106" s="25">
        <f t="shared" si="36"/>
        <v>-5.7122870199999998</v>
      </c>
      <c r="I106" s="26">
        <f t="shared" si="36"/>
        <v>2455.0917907500002</v>
      </c>
    </row>
    <row r="107" spans="1:9" ht="12.75" customHeight="1" x14ac:dyDescent="0.2">
      <c r="A107" s="6" t="s">
        <v>72</v>
      </c>
      <c r="B107" s="22">
        <v>0</v>
      </c>
      <c r="C107" s="22">
        <v>0</v>
      </c>
      <c r="D107" s="22">
        <v>0</v>
      </c>
      <c r="E107" s="21">
        <f>SUM(B107,C107,D107)</f>
        <v>0</v>
      </c>
      <c r="F107" s="22">
        <v>0</v>
      </c>
      <c r="G107" s="22">
        <v>0</v>
      </c>
      <c r="H107" s="22">
        <v>0</v>
      </c>
      <c r="I107" s="27">
        <f>SUM(F107,G107,H107)</f>
        <v>0</v>
      </c>
    </row>
    <row r="108" spans="1:9" ht="12.75" customHeight="1" x14ac:dyDescent="0.2">
      <c r="A108" s="6" t="s">
        <v>73</v>
      </c>
      <c r="B108" s="21">
        <v>504.41428223000003</v>
      </c>
      <c r="C108" s="21">
        <v>-2.7086785199999999</v>
      </c>
      <c r="D108" s="21">
        <v>9.5032388799999996</v>
      </c>
      <c r="E108" s="21">
        <f>SUM(B108,C108,D108)</f>
        <v>511.20884259000007</v>
      </c>
      <c r="F108" s="21">
        <v>522.20411074000003</v>
      </c>
      <c r="G108" s="21">
        <v>-1.2167754200000001</v>
      </c>
      <c r="H108" s="21">
        <v>-4.9989747299999996</v>
      </c>
      <c r="I108" s="27">
        <f>SUM(F108,G108,H108)</f>
        <v>515.98836059000007</v>
      </c>
    </row>
    <row r="109" spans="1:9" ht="12.75" customHeight="1" x14ac:dyDescent="0.2">
      <c r="A109" s="6" t="s">
        <v>74</v>
      </c>
      <c r="B109" s="21">
        <v>70.957434210000002</v>
      </c>
      <c r="C109" s="21">
        <v>0</v>
      </c>
      <c r="D109" s="21">
        <v>1.33684844</v>
      </c>
      <c r="E109" s="21">
        <f>SUM(B109,C109,D109)</f>
        <v>72.29428265</v>
      </c>
      <c r="F109" s="21">
        <v>74.514201929999999</v>
      </c>
      <c r="G109" s="21">
        <v>0</v>
      </c>
      <c r="H109" s="21">
        <v>-0.71331228999999996</v>
      </c>
      <c r="I109" s="27">
        <f>SUM(F109,G109,H109)</f>
        <v>73.800889639999994</v>
      </c>
    </row>
    <row r="110" spans="1:9" ht="12.75" customHeight="1" x14ac:dyDescent="0.2">
      <c r="A110" s="5" t="s">
        <v>75</v>
      </c>
      <c r="B110" s="21">
        <f t="shared" ref="B110:I110" si="37">SUM(B111,B114)</f>
        <v>6280.13152937</v>
      </c>
      <c r="C110" s="21">
        <f t="shared" si="37"/>
        <v>-1696.6381599700001</v>
      </c>
      <c r="D110" s="21">
        <f t="shared" si="37"/>
        <v>0</v>
      </c>
      <c r="E110" s="21">
        <f t="shared" si="37"/>
        <v>4583.4933694000001</v>
      </c>
      <c r="F110" s="21">
        <f t="shared" si="37"/>
        <v>3478.82410574</v>
      </c>
      <c r="G110" s="21">
        <f t="shared" si="37"/>
        <v>-1613.52156522</v>
      </c>
      <c r="H110" s="21">
        <f t="shared" si="37"/>
        <v>0</v>
      </c>
      <c r="I110" s="27">
        <f t="shared" si="37"/>
        <v>1865.3025405200001</v>
      </c>
    </row>
    <row r="111" spans="1:9" ht="12.75" customHeight="1" x14ac:dyDescent="0.2">
      <c r="A111" s="5" t="s">
        <v>76</v>
      </c>
      <c r="B111" s="21">
        <f t="shared" ref="B111:I111" si="38">SUM(B112,B113)</f>
        <v>4013.2188793900004</v>
      </c>
      <c r="C111" s="21">
        <f t="shared" si="38"/>
        <v>-1077.0974849700001</v>
      </c>
      <c r="D111" s="21">
        <f t="shared" si="38"/>
        <v>0</v>
      </c>
      <c r="E111" s="21">
        <f t="shared" si="38"/>
        <v>2936.1213944200003</v>
      </c>
      <c r="F111" s="21">
        <f t="shared" si="38"/>
        <v>1770.7421967900004</v>
      </c>
      <c r="G111" s="21">
        <f t="shared" si="38"/>
        <v>-1413.1432227499999</v>
      </c>
      <c r="H111" s="21">
        <f t="shared" si="38"/>
        <v>0</v>
      </c>
      <c r="I111" s="27">
        <f t="shared" si="38"/>
        <v>357.59897404000048</v>
      </c>
    </row>
    <row r="112" spans="1:9" ht="12.75" customHeight="1" x14ac:dyDescent="0.2">
      <c r="A112" s="6" t="s">
        <v>77</v>
      </c>
      <c r="B112" s="22">
        <v>0</v>
      </c>
      <c r="C112" s="22">
        <v>0</v>
      </c>
      <c r="D112" s="22">
        <v>0</v>
      </c>
      <c r="E112" s="21">
        <f>SUM(B112,C112,D112)</f>
        <v>0</v>
      </c>
      <c r="F112" s="22">
        <v>0</v>
      </c>
      <c r="G112" s="22">
        <v>0</v>
      </c>
      <c r="H112" s="22">
        <v>0</v>
      </c>
      <c r="I112" s="27">
        <f>SUM(F112,G112,H112)</f>
        <v>0</v>
      </c>
    </row>
    <row r="113" spans="1:9" ht="12.75" customHeight="1" x14ac:dyDescent="0.2">
      <c r="A113" s="6" t="s">
        <v>78</v>
      </c>
      <c r="B113" s="21">
        <v>4013.2188793900004</v>
      </c>
      <c r="C113" s="21">
        <v>-1077.0974849700001</v>
      </c>
      <c r="D113" s="21">
        <v>0</v>
      </c>
      <c r="E113" s="21">
        <f>SUM(B113,C113,D113)</f>
        <v>2936.1213944200003</v>
      </c>
      <c r="F113" s="21">
        <v>1770.7421967900004</v>
      </c>
      <c r="G113" s="21">
        <v>-1413.1432227499999</v>
      </c>
      <c r="H113" s="21">
        <v>0</v>
      </c>
      <c r="I113" s="27">
        <f>SUM(F113,G113,H113)</f>
        <v>357.59897404000048</v>
      </c>
    </row>
    <row r="114" spans="1:9" ht="12.75" customHeight="1" x14ac:dyDescent="0.2">
      <c r="A114" s="5" t="s">
        <v>79</v>
      </c>
      <c r="B114" s="21">
        <f t="shared" ref="B114:I114" si="39">SUM(B115,B116,B117,B118)</f>
        <v>2266.9126499799995</v>
      </c>
      <c r="C114" s="21">
        <f t="shared" si="39"/>
        <v>-619.54067499999996</v>
      </c>
      <c r="D114" s="21">
        <f t="shared" si="39"/>
        <v>0</v>
      </c>
      <c r="E114" s="21">
        <f t="shared" si="39"/>
        <v>1647.3719749799995</v>
      </c>
      <c r="F114" s="21">
        <f t="shared" si="39"/>
        <v>1708.0819089499996</v>
      </c>
      <c r="G114" s="21">
        <f t="shared" si="39"/>
        <v>-200.37834247000001</v>
      </c>
      <c r="H114" s="21">
        <f t="shared" si="39"/>
        <v>0</v>
      </c>
      <c r="I114" s="27">
        <f t="shared" si="39"/>
        <v>1507.7035664799996</v>
      </c>
    </row>
    <row r="115" spans="1:9" ht="12.75" customHeight="1" x14ac:dyDescent="0.2">
      <c r="A115" s="6" t="s">
        <v>80</v>
      </c>
      <c r="B115" s="22">
        <v>0</v>
      </c>
      <c r="C115" s="22">
        <v>0</v>
      </c>
      <c r="D115" s="22">
        <v>0</v>
      </c>
      <c r="E115" s="21">
        <f>SUM(B115,C115,D115)</f>
        <v>0</v>
      </c>
      <c r="F115" s="22">
        <v>0</v>
      </c>
      <c r="G115" s="22">
        <v>0</v>
      </c>
      <c r="H115" s="22">
        <v>0</v>
      </c>
      <c r="I115" s="27">
        <f>SUM(F115,G115,H115)</f>
        <v>0</v>
      </c>
    </row>
    <row r="116" spans="1:9" ht="12.75" customHeight="1" x14ac:dyDescent="0.2">
      <c r="A116" s="6" t="s">
        <v>81</v>
      </c>
      <c r="B116" s="21">
        <v>2266.9126499799995</v>
      </c>
      <c r="C116" s="21">
        <v>-619.54067499999996</v>
      </c>
      <c r="D116" s="21">
        <v>0</v>
      </c>
      <c r="E116" s="21">
        <f>SUM(B116,C116,D116)</f>
        <v>1647.3719749799995</v>
      </c>
      <c r="F116" s="21">
        <v>1708.0819089499996</v>
      </c>
      <c r="G116" s="21">
        <v>-200.37834247000001</v>
      </c>
      <c r="H116" s="21">
        <v>0</v>
      </c>
      <c r="I116" s="27">
        <f>SUM(F116,G116,H116)</f>
        <v>1507.7035664799996</v>
      </c>
    </row>
    <row r="117" spans="1:9" ht="12.75" customHeight="1" x14ac:dyDescent="0.2">
      <c r="A117" s="6" t="s">
        <v>82</v>
      </c>
      <c r="B117" s="22">
        <v>0</v>
      </c>
      <c r="C117" s="22">
        <v>0</v>
      </c>
      <c r="D117" s="22">
        <v>0</v>
      </c>
      <c r="E117" s="21">
        <f>SUM(B117,C117,D117)</f>
        <v>0</v>
      </c>
      <c r="F117" s="22">
        <v>0</v>
      </c>
      <c r="G117" s="22">
        <v>0</v>
      </c>
      <c r="H117" s="22">
        <v>0</v>
      </c>
      <c r="I117" s="27">
        <f>SUM(F117,G117,H117)</f>
        <v>0</v>
      </c>
    </row>
    <row r="118" spans="1:9" ht="12.75" customHeight="1" x14ac:dyDescent="0.2">
      <c r="A118" s="6" t="s">
        <v>83</v>
      </c>
      <c r="B118" s="22">
        <v>0</v>
      </c>
      <c r="C118" s="22">
        <v>0</v>
      </c>
      <c r="D118" s="22">
        <v>0</v>
      </c>
      <c r="E118" s="21">
        <f>SUM(B118,C118,D118)</f>
        <v>0</v>
      </c>
      <c r="F118" s="22">
        <v>0</v>
      </c>
      <c r="G118" s="22">
        <v>0</v>
      </c>
      <c r="H118" s="22">
        <v>0</v>
      </c>
      <c r="I118" s="27">
        <f>SUM(F118,G118,H118)</f>
        <v>0</v>
      </c>
    </row>
    <row r="119" spans="1:9" ht="12.75" customHeight="1" x14ac:dyDescent="0.2">
      <c r="A119" s="6" t="s">
        <v>84</v>
      </c>
      <c r="B119" s="22">
        <v>0</v>
      </c>
      <c r="C119" s="22">
        <v>0</v>
      </c>
      <c r="D119" s="22">
        <v>0</v>
      </c>
      <c r="E119" s="21">
        <f>SUM(B119,C119,D119)</f>
        <v>0</v>
      </c>
      <c r="F119" s="22">
        <v>0</v>
      </c>
      <c r="G119" s="22">
        <v>0</v>
      </c>
      <c r="H119" s="22">
        <v>0</v>
      </c>
      <c r="I119" s="27">
        <f>SUM(F119,G119,H119)</f>
        <v>0</v>
      </c>
    </row>
    <row r="120" spans="1:9" ht="13.5" customHeight="1" x14ac:dyDescent="0.2">
      <c r="A120" s="5" t="s">
        <v>85</v>
      </c>
      <c r="B120" s="25">
        <f>SUM(B121,B137,B162)</f>
        <v>186349.86918996001</v>
      </c>
      <c r="C120" s="25">
        <f t="shared" ref="C120:I120" si="40">SUM(C121,C137,C162)</f>
        <v>2380.7823956500006</v>
      </c>
      <c r="D120" s="25">
        <f t="shared" si="40"/>
        <v>-918.24809464999998</v>
      </c>
      <c r="E120" s="25">
        <f t="shared" si="40"/>
        <v>187812.40349096002</v>
      </c>
      <c r="F120" s="25">
        <f t="shared" si="40"/>
        <v>195504.78524261998</v>
      </c>
      <c r="G120" s="25">
        <f t="shared" si="40"/>
        <v>3446.5130527000001</v>
      </c>
      <c r="H120" s="25">
        <f t="shared" si="40"/>
        <v>559.19402045000004</v>
      </c>
      <c r="I120" s="26">
        <f t="shared" si="40"/>
        <v>199510.49231577001</v>
      </c>
    </row>
    <row r="121" spans="1:9" ht="13.35" customHeight="1" x14ac:dyDescent="0.2">
      <c r="A121" s="5" t="s">
        <v>86</v>
      </c>
      <c r="B121" s="25">
        <f>SUM(B122,B130)</f>
        <v>66620.385754639996</v>
      </c>
      <c r="C121" s="25">
        <f t="shared" ref="C121:I121" si="41">SUM(C122,C130)</f>
        <v>553.89361527999995</v>
      </c>
      <c r="D121" s="25">
        <f t="shared" si="41"/>
        <v>0</v>
      </c>
      <c r="E121" s="25">
        <f t="shared" si="41"/>
        <v>67174.279369919997</v>
      </c>
      <c r="F121" s="25">
        <f t="shared" si="41"/>
        <v>67525.44586444</v>
      </c>
      <c r="G121" s="25">
        <f t="shared" si="41"/>
        <v>213.32906845999997</v>
      </c>
      <c r="H121" s="25">
        <f t="shared" si="41"/>
        <v>0</v>
      </c>
      <c r="I121" s="26">
        <f t="shared" si="41"/>
        <v>67738.774932899993</v>
      </c>
    </row>
    <row r="122" spans="1:9" ht="12.75" customHeight="1" x14ac:dyDescent="0.2">
      <c r="A122" s="5" t="s">
        <v>87</v>
      </c>
      <c r="B122" s="25">
        <f>SUM(B123,B124)</f>
        <v>42517.861829259993</v>
      </c>
      <c r="C122" s="25">
        <f t="shared" ref="C122:I122" si="42">SUM(C123,C124)</f>
        <v>704.90971290999994</v>
      </c>
      <c r="D122" s="25">
        <f t="shared" si="42"/>
        <v>0</v>
      </c>
      <c r="E122" s="25">
        <f t="shared" si="42"/>
        <v>43222.771542169998</v>
      </c>
      <c r="F122" s="25">
        <f t="shared" si="42"/>
        <v>42919.704815679994</v>
      </c>
      <c r="G122" s="25">
        <f t="shared" si="42"/>
        <v>17.140784650000004</v>
      </c>
      <c r="H122" s="25">
        <f t="shared" si="42"/>
        <v>0</v>
      </c>
      <c r="I122" s="26">
        <f t="shared" si="42"/>
        <v>42936.845600329994</v>
      </c>
    </row>
    <row r="123" spans="1:9" ht="12.75" customHeight="1" x14ac:dyDescent="0.2">
      <c r="A123" s="8" t="s">
        <v>88</v>
      </c>
      <c r="B123" s="22">
        <v>0</v>
      </c>
      <c r="C123" s="22">
        <v>0</v>
      </c>
      <c r="D123" s="22">
        <v>0</v>
      </c>
      <c r="E123" s="21">
        <f>SUM(B123,C123,D123)</f>
        <v>0</v>
      </c>
      <c r="F123" s="22">
        <v>0</v>
      </c>
      <c r="G123" s="22">
        <v>0</v>
      </c>
      <c r="H123" s="22">
        <v>0</v>
      </c>
      <c r="I123" s="27">
        <f>SUM(F123,G123,H123)</f>
        <v>0</v>
      </c>
    </row>
    <row r="124" spans="1:9" ht="12.75" customHeight="1" x14ac:dyDescent="0.2">
      <c r="A124" s="5" t="s">
        <v>89</v>
      </c>
      <c r="B124" s="21">
        <f>SUM(B125)</f>
        <v>42517.861829259993</v>
      </c>
      <c r="C124" s="21">
        <f t="shared" ref="C124:I124" si="43">SUM(C125)</f>
        <v>704.90971290999994</v>
      </c>
      <c r="D124" s="21">
        <f t="shared" si="43"/>
        <v>0</v>
      </c>
      <c r="E124" s="21">
        <f t="shared" si="43"/>
        <v>43222.771542169998</v>
      </c>
      <c r="F124" s="21">
        <f>SUM(F125)</f>
        <v>42919.704815679994</v>
      </c>
      <c r="G124" s="21">
        <f t="shared" ref="G124:H124" si="44">SUM(G125)</f>
        <v>17.140784650000004</v>
      </c>
      <c r="H124" s="21">
        <f t="shared" si="44"/>
        <v>0</v>
      </c>
      <c r="I124" s="27">
        <f t="shared" si="43"/>
        <v>42936.845600329994</v>
      </c>
    </row>
    <row r="125" spans="1:9" ht="12.75" customHeight="1" x14ac:dyDescent="0.2">
      <c r="A125" s="5" t="s">
        <v>90</v>
      </c>
      <c r="B125" s="21">
        <f t="shared" ref="B125:I125" si="45">SUM(B126,B127,B128,B129)</f>
        <v>42517.861829259993</v>
      </c>
      <c r="C125" s="21">
        <f t="shared" si="45"/>
        <v>704.90971290999994</v>
      </c>
      <c r="D125" s="21">
        <f t="shared" si="45"/>
        <v>0</v>
      </c>
      <c r="E125" s="21">
        <f t="shared" si="45"/>
        <v>43222.771542169998</v>
      </c>
      <c r="F125" s="21">
        <f t="shared" si="45"/>
        <v>42919.704815679994</v>
      </c>
      <c r="G125" s="21">
        <f t="shared" si="45"/>
        <v>17.140784650000004</v>
      </c>
      <c r="H125" s="21">
        <f t="shared" si="45"/>
        <v>0</v>
      </c>
      <c r="I125" s="27">
        <f t="shared" si="45"/>
        <v>42936.845600329994</v>
      </c>
    </row>
    <row r="126" spans="1:9" ht="12.75" customHeight="1" x14ac:dyDescent="0.2">
      <c r="A126" s="6" t="s">
        <v>63</v>
      </c>
      <c r="B126" s="21">
        <v>9919.4336509600034</v>
      </c>
      <c r="C126" s="21">
        <v>317.74240645999998</v>
      </c>
      <c r="D126" s="21">
        <v>0</v>
      </c>
      <c r="E126" s="21">
        <f>SUM(B126,C126,D126)</f>
        <v>10237.176057420003</v>
      </c>
      <c r="F126" s="21">
        <v>11071.942205470003</v>
      </c>
      <c r="G126" s="21">
        <v>-70.957534449999997</v>
      </c>
      <c r="H126" s="21">
        <v>0</v>
      </c>
      <c r="I126" s="27">
        <f>SUM(F126,G126,H126)</f>
        <v>11000.984671020002</v>
      </c>
    </row>
    <row r="127" spans="1:9" ht="12.75" customHeight="1" x14ac:dyDescent="0.2">
      <c r="A127" s="6" t="s">
        <v>64</v>
      </c>
      <c r="B127" s="21">
        <v>3328.7838897299998</v>
      </c>
      <c r="C127" s="21">
        <v>-86.264588000000003</v>
      </c>
      <c r="D127" s="21">
        <v>0</v>
      </c>
      <c r="E127" s="21">
        <f>SUM(B127,C127,D127)</f>
        <v>3242.5193017299998</v>
      </c>
      <c r="F127" s="21">
        <v>1815.4220200799998</v>
      </c>
      <c r="G127" s="21">
        <v>17.997665399999999</v>
      </c>
      <c r="H127" s="21">
        <v>0</v>
      </c>
      <c r="I127" s="27">
        <f>SUM(F127,G127,H127)</f>
        <v>1833.4196854799998</v>
      </c>
    </row>
    <row r="128" spans="1:9" ht="12.75" customHeight="1" x14ac:dyDescent="0.2">
      <c r="A128" s="6" t="s">
        <v>69</v>
      </c>
      <c r="B128" s="21">
        <v>3350.2809235500004</v>
      </c>
      <c r="C128" s="21">
        <v>81.32598299</v>
      </c>
      <c r="D128" s="21">
        <v>0</v>
      </c>
      <c r="E128" s="21">
        <f>SUM(B128,C128,D128)</f>
        <v>3431.6069065400002</v>
      </c>
      <c r="F128" s="21">
        <v>3558.6146724600003</v>
      </c>
      <c r="G128" s="21">
        <v>40.767231129999999</v>
      </c>
      <c r="H128" s="21">
        <v>0</v>
      </c>
      <c r="I128" s="27">
        <f>SUM(F128,G128,H128)</f>
        <v>3599.3819035900001</v>
      </c>
    </row>
    <row r="129" spans="1:9" ht="12.75" customHeight="1" x14ac:dyDescent="0.2">
      <c r="A129" s="6" t="s">
        <v>91</v>
      </c>
      <c r="B129" s="21">
        <v>25919.363365019992</v>
      </c>
      <c r="C129" s="21">
        <v>392.10591145999996</v>
      </c>
      <c r="D129" s="21">
        <v>0</v>
      </c>
      <c r="E129" s="21">
        <f>SUM(B129,C129,D129)</f>
        <v>26311.469276479991</v>
      </c>
      <c r="F129" s="21">
        <v>26473.725917669992</v>
      </c>
      <c r="G129" s="21">
        <v>29.33342257</v>
      </c>
      <c r="H129" s="21">
        <v>0</v>
      </c>
      <c r="I129" s="27">
        <f>SUM(F129,G129,H129)</f>
        <v>26503.05934023999</v>
      </c>
    </row>
    <row r="130" spans="1:9" ht="12.75" customHeight="1" x14ac:dyDescent="0.2">
      <c r="A130" s="5" t="s">
        <v>92</v>
      </c>
      <c r="B130" s="25">
        <f t="shared" ref="B130:I130" si="46">SUM(B131,B134)</f>
        <v>24102.523925379999</v>
      </c>
      <c r="C130" s="25">
        <f t="shared" si="46"/>
        <v>-151.01609762999999</v>
      </c>
      <c r="D130" s="25">
        <f t="shared" si="46"/>
        <v>0</v>
      </c>
      <c r="E130" s="25">
        <f t="shared" si="46"/>
        <v>23951.50782775</v>
      </c>
      <c r="F130" s="25">
        <f t="shared" si="46"/>
        <v>24605.741048759999</v>
      </c>
      <c r="G130" s="25">
        <f t="shared" si="46"/>
        <v>196.18828380999997</v>
      </c>
      <c r="H130" s="25">
        <f t="shared" si="46"/>
        <v>0</v>
      </c>
      <c r="I130" s="26">
        <f t="shared" si="46"/>
        <v>24801.929332569995</v>
      </c>
    </row>
    <row r="131" spans="1:9" ht="12.75" customHeight="1" x14ac:dyDescent="0.2">
      <c r="A131" s="5" t="s">
        <v>93</v>
      </c>
      <c r="B131" s="21">
        <f t="shared" ref="B131:I131" si="47">SUM(B132,B133)</f>
        <v>-2910.7194824500002</v>
      </c>
      <c r="C131" s="21">
        <f t="shared" si="47"/>
        <v>-200.62508502999998</v>
      </c>
      <c r="D131" s="21">
        <f t="shared" si="47"/>
        <v>0</v>
      </c>
      <c r="E131" s="21">
        <f t="shared" si="47"/>
        <v>-3111.3445674800005</v>
      </c>
      <c r="F131" s="21">
        <f t="shared" si="47"/>
        <v>-2944.1246019099999</v>
      </c>
      <c r="G131" s="21">
        <f t="shared" si="47"/>
        <v>33.965474700000001</v>
      </c>
      <c r="H131" s="21">
        <f t="shared" si="47"/>
        <v>0</v>
      </c>
      <c r="I131" s="27">
        <f t="shared" si="47"/>
        <v>-2910.15912721</v>
      </c>
    </row>
    <row r="132" spans="1:9" ht="12.75" customHeight="1" x14ac:dyDescent="0.2">
      <c r="A132" s="6" t="s">
        <v>15</v>
      </c>
      <c r="B132" s="21">
        <v>-694.26472496000008</v>
      </c>
      <c r="C132" s="21">
        <v>-161.59232397</v>
      </c>
      <c r="D132" s="21">
        <v>0</v>
      </c>
      <c r="E132" s="21">
        <f>SUM(B132,C132,D132)</f>
        <v>-855.85704893000002</v>
      </c>
      <c r="F132" s="21">
        <v>-755.37615692999998</v>
      </c>
      <c r="G132" s="21">
        <v>-9.8766492499999998</v>
      </c>
      <c r="H132" s="21">
        <v>0</v>
      </c>
      <c r="I132" s="27">
        <f>SUM(F132,G132,H132)</f>
        <v>-765.25280617999999</v>
      </c>
    </row>
    <row r="133" spans="1:9" ht="12.75" customHeight="1" x14ac:dyDescent="0.2">
      <c r="A133" s="6" t="s">
        <v>16</v>
      </c>
      <c r="B133" s="21">
        <v>-2216.4547574900002</v>
      </c>
      <c r="C133" s="21">
        <v>-39.032761059999999</v>
      </c>
      <c r="D133" s="21">
        <v>0</v>
      </c>
      <c r="E133" s="21">
        <f>SUM(B133,C133,D133)</f>
        <v>-2255.4875185500005</v>
      </c>
      <c r="F133" s="21">
        <v>-2188.7484449799999</v>
      </c>
      <c r="G133" s="21">
        <v>43.842123950000001</v>
      </c>
      <c r="H133" s="21">
        <v>0</v>
      </c>
      <c r="I133" s="27">
        <f>SUM(F133,G133,H133)</f>
        <v>-2144.9063210300001</v>
      </c>
    </row>
    <row r="134" spans="1:9" ht="12.75" customHeight="1" x14ac:dyDescent="0.2">
      <c r="A134" s="5" t="s">
        <v>94</v>
      </c>
      <c r="B134" s="21">
        <f t="shared" ref="B134:I134" si="48">SUM(B135,B136)</f>
        <v>27013.243407829999</v>
      </c>
      <c r="C134" s="21">
        <f t="shared" si="48"/>
        <v>49.608987400000004</v>
      </c>
      <c r="D134" s="21">
        <f t="shared" si="48"/>
        <v>0</v>
      </c>
      <c r="E134" s="21">
        <f t="shared" si="48"/>
        <v>27062.852395230002</v>
      </c>
      <c r="F134" s="21">
        <f t="shared" si="48"/>
        <v>27549.865650669999</v>
      </c>
      <c r="G134" s="21">
        <f t="shared" si="48"/>
        <v>162.22280910999999</v>
      </c>
      <c r="H134" s="21">
        <f t="shared" si="48"/>
        <v>0</v>
      </c>
      <c r="I134" s="27">
        <f t="shared" si="48"/>
        <v>27712.088459779996</v>
      </c>
    </row>
    <row r="135" spans="1:9" ht="12.75" customHeight="1" x14ac:dyDescent="0.2">
      <c r="A135" s="6" t="s">
        <v>15</v>
      </c>
      <c r="B135" s="21">
        <v>5933.5859550399991</v>
      </c>
      <c r="C135" s="21">
        <v>123.00022163</v>
      </c>
      <c r="D135" s="21">
        <v>0</v>
      </c>
      <c r="E135" s="21">
        <f>SUM(B135,C135,D135)</f>
        <v>6056.5861766699991</v>
      </c>
      <c r="F135" s="21">
        <v>6159.3770198199982</v>
      </c>
      <c r="G135" s="21">
        <v>40.352580629999999</v>
      </c>
      <c r="H135" s="21">
        <v>0</v>
      </c>
      <c r="I135" s="27">
        <f>SUM(F135,G135,H135)</f>
        <v>6199.7296004499985</v>
      </c>
    </row>
    <row r="136" spans="1:9" ht="12.75" customHeight="1" x14ac:dyDescent="0.2">
      <c r="A136" s="6" t="s">
        <v>16</v>
      </c>
      <c r="B136" s="21">
        <v>21079.657452790001</v>
      </c>
      <c r="C136" s="21">
        <v>-73.391234229999995</v>
      </c>
      <c r="D136" s="21">
        <v>0</v>
      </c>
      <c r="E136" s="21">
        <f>SUM(B136,C136,D136)</f>
        <v>21006.266218560002</v>
      </c>
      <c r="F136" s="21">
        <v>21390.488630849999</v>
      </c>
      <c r="G136" s="21">
        <v>121.87022847999999</v>
      </c>
      <c r="H136" s="21">
        <v>0</v>
      </c>
      <c r="I136" s="27">
        <f>SUM(F136,G136,H136)</f>
        <v>21512.358859329997</v>
      </c>
    </row>
    <row r="137" spans="1:9" ht="13.35" customHeight="1" x14ac:dyDescent="0.2">
      <c r="A137" s="5" t="s">
        <v>19</v>
      </c>
      <c r="B137" s="25">
        <f t="shared" ref="B137:I137" si="49">SUM(B138,B139)</f>
        <v>37931.583754539992</v>
      </c>
      <c r="C137" s="25">
        <f t="shared" si="49"/>
        <v>-520.74969094999994</v>
      </c>
      <c r="D137" s="25">
        <f t="shared" si="49"/>
        <v>-967.50153305000003</v>
      </c>
      <c r="E137" s="25">
        <f t="shared" si="49"/>
        <v>36443.332530540007</v>
      </c>
      <c r="F137" s="25">
        <f t="shared" si="49"/>
        <v>36547.347591520003</v>
      </c>
      <c r="G137" s="25">
        <f t="shared" si="49"/>
        <v>-827.29264531000001</v>
      </c>
      <c r="H137" s="25">
        <f t="shared" si="49"/>
        <v>666.15957846000003</v>
      </c>
      <c r="I137" s="26">
        <f t="shared" si="49"/>
        <v>36386.214524670002</v>
      </c>
    </row>
    <row r="138" spans="1:9" ht="12.75" customHeight="1" x14ac:dyDescent="0.2">
      <c r="A138" s="5" t="s">
        <v>95</v>
      </c>
      <c r="B138" s="23">
        <v>0</v>
      </c>
      <c r="C138" s="23">
        <v>0</v>
      </c>
      <c r="D138" s="23">
        <v>0</v>
      </c>
      <c r="E138" s="25">
        <f>SUM(B138,C138,D138)</f>
        <v>0</v>
      </c>
      <c r="F138" s="23">
        <v>0</v>
      </c>
      <c r="G138" s="23">
        <v>0</v>
      </c>
      <c r="H138" s="23">
        <v>0</v>
      </c>
      <c r="I138" s="26">
        <f>SUM(F138,G138,H138)</f>
        <v>0</v>
      </c>
    </row>
    <row r="139" spans="1:9" ht="12.75" customHeight="1" x14ac:dyDescent="0.2">
      <c r="A139" s="5" t="s">
        <v>96</v>
      </c>
      <c r="B139" s="25">
        <f t="shared" ref="B139:I139" si="50">SUM(B140,B148,B155)</f>
        <v>37931.583754539992</v>
      </c>
      <c r="C139" s="25">
        <f t="shared" si="50"/>
        <v>-520.74969094999994</v>
      </c>
      <c r="D139" s="25">
        <f t="shared" si="50"/>
        <v>-967.50153305000003</v>
      </c>
      <c r="E139" s="25">
        <f t="shared" si="50"/>
        <v>36443.332530540007</v>
      </c>
      <c r="F139" s="25">
        <f t="shared" si="50"/>
        <v>36547.347591520003</v>
      </c>
      <c r="G139" s="25">
        <f t="shared" si="50"/>
        <v>-827.29264531000001</v>
      </c>
      <c r="H139" s="25">
        <f t="shared" si="50"/>
        <v>666.15957846000003</v>
      </c>
      <c r="I139" s="26">
        <f t="shared" si="50"/>
        <v>36386.214524670002</v>
      </c>
    </row>
    <row r="140" spans="1:9" ht="12.75" customHeight="1" x14ac:dyDescent="0.2">
      <c r="A140" s="5" t="s">
        <v>97</v>
      </c>
      <c r="B140" s="21">
        <f>SUM(B141,B142,B143,B146)</f>
        <v>36378.794270209997</v>
      </c>
      <c r="C140" s="21">
        <f t="shared" ref="C140:I140" si="51">SUM(C141,C142,C143,C146)</f>
        <v>-717.12500379999994</v>
      </c>
      <c r="D140" s="21">
        <f t="shared" si="51"/>
        <v>-967.50153305000003</v>
      </c>
      <c r="E140" s="21">
        <f t="shared" si="51"/>
        <v>34694.167733360009</v>
      </c>
      <c r="F140" s="21">
        <f t="shared" si="51"/>
        <v>35004.000875360005</v>
      </c>
      <c r="G140" s="21">
        <f t="shared" si="51"/>
        <v>-970.38935875000004</v>
      </c>
      <c r="H140" s="21">
        <f t="shared" si="51"/>
        <v>666.15957846000003</v>
      </c>
      <c r="I140" s="27">
        <f t="shared" si="51"/>
        <v>34699.771095070006</v>
      </c>
    </row>
    <row r="141" spans="1:9" ht="12.75" customHeight="1" x14ac:dyDescent="0.2">
      <c r="A141" s="6" t="s">
        <v>98</v>
      </c>
      <c r="B141" s="21">
        <v>1014.3073484600001</v>
      </c>
      <c r="C141" s="21">
        <v>0.72318353999999996</v>
      </c>
      <c r="D141" s="21">
        <v>0</v>
      </c>
      <c r="E141" s="21">
        <f>SUM(B141,C141,D141)</f>
        <v>1015.0305320000001</v>
      </c>
      <c r="F141" s="21">
        <v>1021.4808749100001</v>
      </c>
      <c r="G141" s="21">
        <v>-19.744421200000001</v>
      </c>
      <c r="H141" s="21">
        <v>0</v>
      </c>
      <c r="I141" s="27">
        <f>SUM(F141,G141,H141)</f>
        <v>1001.7364537100001</v>
      </c>
    </row>
    <row r="142" spans="1:9" ht="12.75" customHeight="1" x14ac:dyDescent="0.2">
      <c r="A142" s="6" t="s">
        <v>99</v>
      </c>
      <c r="B142" s="21">
        <v>28179.616789720003</v>
      </c>
      <c r="C142" s="21">
        <v>-1250</v>
      </c>
      <c r="D142" s="21">
        <v>-967.50153305000003</v>
      </c>
      <c r="E142" s="21">
        <f>SUM(B142,C142,D142)</f>
        <v>25962.115256670004</v>
      </c>
      <c r="F142" s="21">
        <v>26105.593017810002</v>
      </c>
      <c r="G142" s="21">
        <v>-1184.732</v>
      </c>
      <c r="H142" s="21">
        <v>666.15957846000003</v>
      </c>
      <c r="I142" s="27">
        <f>SUM(F142,G142,H142)</f>
        <v>25587.020596270002</v>
      </c>
    </row>
    <row r="143" spans="1:9" ht="12.75" customHeight="1" x14ac:dyDescent="0.2">
      <c r="A143" s="6" t="s">
        <v>100</v>
      </c>
      <c r="B143" s="21">
        <f t="shared" ref="B143:I143" si="52">SUM(B144,B145)</f>
        <v>3701.1777509199997</v>
      </c>
      <c r="C143" s="21">
        <f t="shared" si="52"/>
        <v>547.49906334000002</v>
      </c>
      <c r="D143" s="21">
        <f t="shared" si="52"/>
        <v>0</v>
      </c>
      <c r="E143" s="21">
        <f t="shared" si="52"/>
        <v>4248.6768142600004</v>
      </c>
      <c r="F143" s="21">
        <f t="shared" si="52"/>
        <v>4450.28762861</v>
      </c>
      <c r="G143" s="21">
        <f t="shared" si="52"/>
        <v>249.43431312999999</v>
      </c>
      <c r="H143" s="21">
        <f t="shared" si="52"/>
        <v>0</v>
      </c>
      <c r="I143" s="27">
        <f t="shared" si="52"/>
        <v>4699.7219417400001</v>
      </c>
    </row>
    <row r="144" spans="1:9" ht="12.75" customHeight="1" x14ac:dyDescent="0.2">
      <c r="A144" s="6" t="s">
        <v>63</v>
      </c>
      <c r="B144" s="21">
        <v>3678.9318371099998</v>
      </c>
      <c r="C144" s="21">
        <v>523.55943783999999</v>
      </c>
      <c r="D144" s="21">
        <v>0</v>
      </c>
      <c r="E144" s="21">
        <f t="shared" ref="E144:E145" si="53">SUM(B144,C144,D144)</f>
        <v>4202.4912749499999</v>
      </c>
      <c r="F144" s="21">
        <v>4419.1749617599999</v>
      </c>
      <c r="G144" s="21">
        <v>245.13508997</v>
      </c>
      <c r="H144" s="21">
        <v>0</v>
      </c>
      <c r="I144" s="27">
        <f t="shared" ref="I144:I145" si="54">SUM(F144,G144,H144)</f>
        <v>4664.3100517299999</v>
      </c>
    </row>
    <row r="145" spans="1:9" ht="12.75" customHeight="1" x14ac:dyDescent="0.2">
      <c r="A145" s="6" t="s">
        <v>64</v>
      </c>
      <c r="B145" s="21">
        <v>22.245913810000001</v>
      </c>
      <c r="C145" s="21">
        <v>23.939625499999998</v>
      </c>
      <c r="D145" s="21">
        <v>0</v>
      </c>
      <c r="E145" s="21">
        <f t="shared" si="53"/>
        <v>46.185539309999996</v>
      </c>
      <c r="F145" s="21">
        <v>31.11266685</v>
      </c>
      <c r="G145" s="21">
        <v>4.2992231600000004</v>
      </c>
      <c r="H145" s="21">
        <v>0</v>
      </c>
      <c r="I145" s="27">
        <f t="shared" si="54"/>
        <v>35.41189001</v>
      </c>
    </row>
    <row r="146" spans="1:9" ht="12.75" customHeight="1" x14ac:dyDescent="0.2">
      <c r="A146" s="6" t="s">
        <v>101</v>
      </c>
      <c r="B146" s="22">
        <v>3483.69238111</v>
      </c>
      <c r="C146" s="22">
        <v>-15.34725068</v>
      </c>
      <c r="D146" s="22">
        <v>0</v>
      </c>
      <c r="E146" s="21">
        <f>SUM(B146,C146,D146)</f>
        <v>3468.3451304300002</v>
      </c>
      <c r="F146" s="22">
        <v>3426.6393540300005</v>
      </c>
      <c r="G146" s="22">
        <v>-15.34725068</v>
      </c>
      <c r="H146" s="22">
        <v>0</v>
      </c>
      <c r="I146" s="27">
        <f>SUM(F146,G146,H146)</f>
        <v>3411.2921033500006</v>
      </c>
    </row>
    <row r="147" spans="1:9" ht="12.75" customHeight="1" x14ac:dyDescent="0.2">
      <c r="A147" s="6" t="s">
        <v>164</v>
      </c>
      <c r="B147" s="22"/>
      <c r="C147" s="22"/>
      <c r="D147" s="22"/>
      <c r="E147" s="21"/>
      <c r="F147" s="22"/>
      <c r="G147" s="22"/>
      <c r="H147" s="22"/>
      <c r="I147" s="27"/>
    </row>
    <row r="148" spans="1:9" ht="12.75" customHeight="1" x14ac:dyDescent="0.2">
      <c r="A148" s="5" t="s">
        <v>102</v>
      </c>
      <c r="B148" s="21">
        <f>SUM(B149,B150,B151,B154)</f>
        <v>1369.4687936</v>
      </c>
      <c r="C148" s="21">
        <f t="shared" ref="C148:I148" si="55">SUM(C149,C150,C151,C154)</f>
        <v>219.03979827000001</v>
      </c>
      <c r="D148" s="21">
        <f t="shared" si="55"/>
        <v>0</v>
      </c>
      <c r="E148" s="21">
        <f t="shared" si="55"/>
        <v>1588.5085918700001</v>
      </c>
      <c r="F148" s="21">
        <f t="shared" si="55"/>
        <v>1438.9796065400003</v>
      </c>
      <c r="G148" s="21">
        <f t="shared" si="55"/>
        <v>153.77049266</v>
      </c>
      <c r="H148" s="21">
        <f t="shared" si="55"/>
        <v>0</v>
      </c>
      <c r="I148" s="27">
        <f t="shared" si="55"/>
        <v>1592.7500992000002</v>
      </c>
    </row>
    <row r="149" spans="1:9" ht="12.75" customHeight="1" x14ac:dyDescent="0.2">
      <c r="A149" s="6" t="s">
        <v>98</v>
      </c>
      <c r="B149" s="22">
        <v>0</v>
      </c>
      <c r="C149" s="22">
        <v>0</v>
      </c>
      <c r="D149" s="22">
        <v>0</v>
      </c>
      <c r="E149" s="21">
        <f>SUM(B149,C149,D149)</f>
        <v>0</v>
      </c>
      <c r="F149" s="22">
        <v>0</v>
      </c>
      <c r="G149" s="22">
        <v>0</v>
      </c>
      <c r="H149" s="22">
        <v>0</v>
      </c>
      <c r="I149" s="27">
        <f>SUM(F149,G149,H149)</f>
        <v>0</v>
      </c>
    </row>
    <row r="150" spans="1:9" ht="12.75" customHeight="1" x14ac:dyDescent="0.2">
      <c r="A150" s="6" t="s">
        <v>99</v>
      </c>
      <c r="B150" s="22">
        <v>0</v>
      </c>
      <c r="C150" s="22">
        <v>0</v>
      </c>
      <c r="D150" s="22">
        <v>0</v>
      </c>
      <c r="E150" s="21">
        <f>SUM(B150,C150,D150)</f>
        <v>0</v>
      </c>
      <c r="F150" s="22">
        <v>0</v>
      </c>
      <c r="G150" s="22">
        <v>0</v>
      </c>
      <c r="H150" s="22">
        <v>0</v>
      </c>
      <c r="I150" s="27">
        <f>SUM(F150,G150,H150)</f>
        <v>0</v>
      </c>
    </row>
    <row r="151" spans="1:9" ht="12.75" customHeight="1" x14ac:dyDescent="0.2">
      <c r="A151" s="6" t="s">
        <v>100</v>
      </c>
      <c r="B151" s="21">
        <f t="shared" ref="B151:I151" si="56">SUM(B152,B153)</f>
        <v>1369.4687936</v>
      </c>
      <c r="C151" s="21">
        <f t="shared" si="56"/>
        <v>219.03979827000001</v>
      </c>
      <c r="D151" s="21">
        <f t="shared" si="56"/>
        <v>0</v>
      </c>
      <c r="E151" s="21">
        <f t="shared" si="56"/>
        <v>1588.5085918700001</v>
      </c>
      <c r="F151" s="21">
        <f t="shared" si="56"/>
        <v>1438.9796065400003</v>
      </c>
      <c r="G151" s="21">
        <f t="shared" si="56"/>
        <v>153.77049266</v>
      </c>
      <c r="H151" s="21">
        <f t="shared" si="56"/>
        <v>0</v>
      </c>
      <c r="I151" s="27">
        <f t="shared" si="56"/>
        <v>1592.7500992000002</v>
      </c>
    </row>
    <row r="152" spans="1:9" ht="12.75" customHeight="1" x14ac:dyDescent="0.2">
      <c r="A152" s="6" t="s">
        <v>63</v>
      </c>
      <c r="B152" s="21">
        <v>1290.2795341800002</v>
      </c>
      <c r="C152" s="21">
        <v>200.89872093</v>
      </c>
      <c r="D152" s="21">
        <v>0</v>
      </c>
      <c r="E152" s="21">
        <f>SUM(B152,C152,D152)</f>
        <v>1491.1782551100002</v>
      </c>
      <c r="F152" s="21">
        <v>1293.4824607200003</v>
      </c>
      <c r="G152" s="21">
        <v>140.91580042999999</v>
      </c>
      <c r="H152" s="21">
        <v>0</v>
      </c>
      <c r="I152" s="27">
        <f>SUM(F152,G152,H152)</f>
        <v>1434.3982611500003</v>
      </c>
    </row>
    <row r="153" spans="1:9" ht="12.75" customHeight="1" x14ac:dyDescent="0.2">
      <c r="A153" s="6" t="s">
        <v>64</v>
      </c>
      <c r="B153" s="21">
        <v>79.189259419999985</v>
      </c>
      <c r="C153" s="21">
        <v>18.141077339999999</v>
      </c>
      <c r="D153" s="21">
        <v>0</v>
      </c>
      <c r="E153" s="21">
        <f>SUM(B153,C153,D153)</f>
        <v>97.33033675999998</v>
      </c>
      <c r="F153" s="21">
        <v>145.49714581999996</v>
      </c>
      <c r="G153" s="21">
        <v>12.854692229999999</v>
      </c>
      <c r="H153" s="21">
        <v>0</v>
      </c>
      <c r="I153" s="27">
        <f>SUM(F153,G153,H153)</f>
        <v>158.35183804999997</v>
      </c>
    </row>
    <row r="154" spans="1:9" ht="12.75" customHeight="1" x14ac:dyDescent="0.2">
      <c r="A154" s="6" t="s">
        <v>101</v>
      </c>
      <c r="B154" s="22">
        <v>0</v>
      </c>
      <c r="C154" s="22">
        <v>0</v>
      </c>
      <c r="D154" s="22">
        <v>0</v>
      </c>
      <c r="E154" s="21">
        <f>SUM(B154,C154,D154)</f>
        <v>0</v>
      </c>
      <c r="F154" s="22">
        <v>0</v>
      </c>
      <c r="G154" s="22">
        <v>0</v>
      </c>
      <c r="H154" s="22">
        <v>0</v>
      </c>
      <c r="I154" s="27">
        <f>SUM(F154,G154,H154)</f>
        <v>0</v>
      </c>
    </row>
    <row r="155" spans="1:9" ht="12.75" customHeight="1" x14ac:dyDescent="0.2">
      <c r="A155" s="5" t="s">
        <v>103</v>
      </c>
      <c r="B155" s="21">
        <f>SUM(B156,B157,B158,B161)</f>
        <v>183.32069073</v>
      </c>
      <c r="C155" s="21">
        <f t="shared" ref="C155:I155" si="57">SUM(C156,C157,C158,C161)</f>
        <v>-22.664485420000002</v>
      </c>
      <c r="D155" s="21">
        <f t="shared" si="57"/>
        <v>0</v>
      </c>
      <c r="E155" s="21">
        <f t="shared" si="57"/>
        <v>160.65620531000002</v>
      </c>
      <c r="F155" s="21">
        <f t="shared" si="57"/>
        <v>104.36710962000002</v>
      </c>
      <c r="G155" s="21">
        <f t="shared" si="57"/>
        <v>-10.67377922</v>
      </c>
      <c r="H155" s="21">
        <f t="shared" si="57"/>
        <v>0</v>
      </c>
      <c r="I155" s="27">
        <f t="shared" si="57"/>
        <v>93.693330400000022</v>
      </c>
    </row>
    <row r="156" spans="1:9" ht="12.75" customHeight="1" x14ac:dyDescent="0.2">
      <c r="A156" s="6" t="s">
        <v>98</v>
      </c>
      <c r="B156" s="22">
        <v>0</v>
      </c>
      <c r="C156" s="22">
        <v>0</v>
      </c>
      <c r="D156" s="22">
        <v>0</v>
      </c>
      <c r="E156" s="21">
        <f>SUM(B156,C156,D156)</f>
        <v>0</v>
      </c>
      <c r="F156" s="22">
        <v>0</v>
      </c>
      <c r="G156" s="22">
        <v>0</v>
      </c>
      <c r="H156" s="22">
        <v>0</v>
      </c>
      <c r="I156" s="27">
        <f>SUM(F156,G156,H156)</f>
        <v>0</v>
      </c>
    </row>
    <row r="157" spans="1:9" ht="12.75" customHeight="1" x14ac:dyDescent="0.2">
      <c r="A157" s="6" t="s">
        <v>99</v>
      </c>
      <c r="B157" s="22">
        <v>0.73847141000000005</v>
      </c>
      <c r="C157" s="22">
        <v>8.4709120599999999</v>
      </c>
      <c r="D157" s="22">
        <v>0</v>
      </c>
      <c r="E157" s="21">
        <f>SUM(B157,C157,D157)</f>
        <v>9.2093834700000006</v>
      </c>
      <c r="F157" s="22">
        <v>3.2897526200000025</v>
      </c>
      <c r="G157" s="22">
        <v>-2.8729409600000002</v>
      </c>
      <c r="H157" s="22">
        <v>0</v>
      </c>
      <c r="I157" s="27">
        <f>SUM(F157,G157,H157)</f>
        <v>0.41681166000000225</v>
      </c>
    </row>
    <row r="158" spans="1:9" ht="12.75" customHeight="1" x14ac:dyDescent="0.2">
      <c r="A158" s="6" t="s">
        <v>100</v>
      </c>
      <c r="B158" s="21">
        <f>SUM(B159,B160)</f>
        <v>182.58221932000001</v>
      </c>
      <c r="C158" s="21">
        <f t="shared" ref="C158:I158" si="58">SUM(C159,C160)</f>
        <v>-31.135397480000002</v>
      </c>
      <c r="D158" s="21">
        <f t="shared" si="58"/>
        <v>0</v>
      </c>
      <c r="E158" s="21">
        <f t="shared" si="58"/>
        <v>151.44682184000001</v>
      </c>
      <c r="F158" s="21">
        <f t="shared" si="58"/>
        <v>101.07735700000002</v>
      </c>
      <c r="G158" s="21">
        <f t="shared" si="58"/>
        <v>-7.8008382599999999</v>
      </c>
      <c r="H158" s="21">
        <f t="shared" si="58"/>
        <v>0</v>
      </c>
      <c r="I158" s="27">
        <f t="shared" si="58"/>
        <v>93.276518740000014</v>
      </c>
    </row>
    <row r="159" spans="1:9" ht="12.75" customHeight="1" x14ac:dyDescent="0.2">
      <c r="A159" s="6" t="s">
        <v>63</v>
      </c>
      <c r="B159" s="21">
        <v>182.30471664000001</v>
      </c>
      <c r="C159" s="21">
        <v>-32.762162160000003</v>
      </c>
      <c r="D159" s="21">
        <v>0</v>
      </c>
      <c r="E159" s="21">
        <f>SUM(B159,C159,D159)</f>
        <v>149.54255448000001</v>
      </c>
      <c r="F159" s="21">
        <v>94.760723880000015</v>
      </c>
      <c r="G159" s="21">
        <v>-14.90954567</v>
      </c>
      <c r="H159" s="21">
        <v>0</v>
      </c>
      <c r="I159" s="27">
        <f>SUM(F159,G159,H159)</f>
        <v>79.851178210000015</v>
      </c>
    </row>
    <row r="160" spans="1:9" ht="12.75" customHeight="1" x14ac:dyDescent="0.2">
      <c r="A160" s="6" t="s">
        <v>64</v>
      </c>
      <c r="B160" s="21">
        <v>0.27750268</v>
      </c>
      <c r="C160" s="21">
        <v>1.62676468</v>
      </c>
      <c r="D160" s="21">
        <v>0</v>
      </c>
      <c r="E160" s="21">
        <f>SUM(B160,C160,D160)</f>
        <v>1.90426736</v>
      </c>
      <c r="F160" s="21">
        <v>6.3166331199999997</v>
      </c>
      <c r="G160" s="21">
        <v>7.1087074100000001</v>
      </c>
      <c r="H160" s="21">
        <v>0</v>
      </c>
      <c r="I160" s="27">
        <f>SUM(F160,G160,H160)</f>
        <v>13.42534053</v>
      </c>
    </row>
    <row r="161" spans="1:9" ht="12.75" customHeight="1" x14ac:dyDescent="0.2">
      <c r="A161" s="6" t="s">
        <v>101</v>
      </c>
      <c r="B161" s="21">
        <v>0</v>
      </c>
      <c r="C161" s="21">
        <v>0</v>
      </c>
      <c r="D161" s="21">
        <v>0</v>
      </c>
      <c r="E161" s="21">
        <f>SUM(B161,C161,D161)</f>
        <v>0</v>
      </c>
      <c r="F161" s="21">
        <v>0</v>
      </c>
      <c r="G161" s="21">
        <v>0</v>
      </c>
      <c r="H161" s="21">
        <v>0</v>
      </c>
      <c r="I161" s="27">
        <f>SUM(F161,G161,H161)</f>
        <v>0</v>
      </c>
    </row>
    <row r="162" spans="1:9" ht="13.35" customHeight="1" x14ac:dyDescent="0.2">
      <c r="A162" s="5" t="s">
        <v>104</v>
      </c>
      <c r="B162" s="25">
        <f>SUM(B163,B176,B200,B211)</f>
        <v>81797.899680780014</v>
      </c>
      <c r="C162" s="25">
        <f t="shared" ref="C162:E162" si="59">SUM(C163,C176,C200,C211)</f>
        <v>2347.6384713200005</v>
      </c>
      <c r="D162" s="25">
        <f t="shared" si="59"/>
        <v>49.253438399999993</v>
      </c>
      <c r="E162" s="25">
        <f t="shared" si="59"/>
        <v>84194.791590500012</v>
      </c>
      <c r="F162" s="25">
        <f>SUM(F163,F176,F200,F211)</f>
        <v>91431.991786660001</v>
      </c>
      <c r="G162" s="25">
        <f t="shared" ref="G162:I162" si="60">SUM(G163,G176,G200,G211)</f>
        <v>4060.4766295499999</v>
      </c>
      <c r="H162" s="25">
        <f t="shared" si="60"/>
        <v>-106.96555801000001</v>
      </c>
      <c r="I162" s="26">
        <f t="shared" si="60"/>
        <v>95385.502858200009</v>
      </c>
    </row>
    <row r="163" spans="1:9" ht="13.15" customHeight="1" x14ac:dyDescent="0.2">
      <c r="A163" s="5" t="s">
        <v>105</v>
      </c>
      <c r="B163" s="25">
        <f>SUM(B164,B165)</f>
        <v>7507.1554777500005</v>
      </c>
      <c r="C163" s="25">
        <f t="shared" ref="C163:E163" si="61">SUM(C164,C165)</f>
        <v>475.41143539000001</v>
      </c>
      <c r="D163" s="25">
        <f t="shared" si="61"/>
        <v>0</v>
      </c>
      <c r="E163" s="25">
        <f t="shared" si="61"/>
        <v>7982.56691314</v>
      </c>
      <c r="F163" s="25">
        <f>SUM(F164,F165)</f>
        <v>8162.0161251300005</v>
      </c>
      <c r="G163" s="25">
        <f t="shared" ref="G163:I163" si="62">SUM(G164,G165)</f>
        <v>68.41370280000001</v>
      </c>
      <c r="H163" s="25">
        <f t="shared" si="62"/>
        <v>0</v>
      </c>
      <c r="I163" s="26">
        <f t="shared" si="62"/>
        <v>8230.4298279299983</v>
      </c>
    </row>
    <row r="164" spans="1:9" ht="12.75" customHeight="1" x14ac:dyDescent="0.2">
      <c r="A164" s="5" t="s">
        <v>106</v>
      </c>
      <c r="B164" s="22">
        <v>0</v>
      </c>
      <c r="C164" s="22">
        <v>0</v>
      </c>
      <c r="D164" s="22">
        <v>0</v>
      </c>
      <c r="E164" s="21">
        <f>SUM(B164,C164,D164)</f>
        <v>0</v>
      </c>
      <c r="F164" s="22">
        <v>0</v>
      </c>
      <c r="G164" s="22">
        <v>0</v>
      </c>
      <c r="H164" s="22">
        <v>0</v>
      </c>
      <c r="I164" s="27">
        <f>SUM(F164,G164,H164)</f>
        <v>0</v>
      </c>
    </row>
    <row r="165" spans="1:9" ht="12.75" customHeight="1" x14ac:dyDescent="0.2">
      <c r="A165" s="5" t="s">
        <v>107</v>
      </c>
      <c r="B165" s="21">
        <f>SUM(B166,B171)</f>
        <v>7507.1554777500005</v>
      </c>
      <c r="C165" s="21">
        <f t="shared" ref="C165:E165" si="63">SUM(C166,C171)</f>
        <v>475.41143539000001</v>
      </c>
      <c r="D165" s="21">
        <f t="shared" si="63"/>
        <v>0</v>
      </c>
      <c r="E165" s="21">
        <f t="shared" si="63"/>
        <v>7982.56691314</v>
      </c>
      <c r="F165" s="21">
        <f>SUM(F166,F171)</f>
        <v>8162.0161251300005</v>
      </c>
      <c r="G165" s="21">
        <f t="shared" ref="G165:I165" si="64">SUM(G166,G171)</f>
        <v>68.41370280000001</v>
      </c>
      <c r="H165" s="21">
        <f t="shared" si="64"/>
        <v>0</v>
      </c>
      <c r="I165" s="27">
        <f t="shared" si="64"/>
        <v>8230.4298279299983</v>
      </c>
    </row>
    <row r="166" spans="1:9" ht="12.75" customHeight="1" x14ac:dyDescent="0.2">
      <c r="A166" s="5" t="s">
        <v>108</v>
      </c>
      <c r="B166" s="21">
        <f>SUM(B167,B168,B169,B170)</f>
        <v>2771.15103529</v>
      </c>
      <c r="C166" s="21">
        <f t="shared" ref="C166:I166" si="65">SUM(C167,C168,C169,C170)</f>
        <v>480.23334151</v>
      </c>
      <c r="D166" s="21">
        <f t="shared" si="65"/>
        <v>0</v>
      </c>
      <c r="E166" s="21">
        <f t="shared" si="65"/>
        <v>3251.3843767999997</v>
      </c>
      <c r="F166" s="21">
        <f t="shared" si="65"/>
        <v>3349.9654398000002</v>
      </c>
      <c r="G166" s="21">
        <f t="shared" si="65"/>
        <v>29.803424250000003</v>
      </c>
      <c r="H166" s="21">
        <f t="shared" si="65"/>
        <v>0</v>
      </c>
      <c r="I166" s="27">
        <f t="shared" si="65"/>
        <v>3379.7688640499991</v>
      </c>
    </row>
    <row r="167" spans="1:9" ht="12.75" customHeight="1" x14ac:dyDescent="0.2">
      <c r="A167" s="6" t="s">
        <v>109</v>
      </c>
      <c r="B167" s="21">
        <v>1394.3899741399996</v>
      </c>
      <c r="C167" s="21">
        <v>-10.21866752</v>
      </c>
      <c r="D167" s="21">
        <v>0</v>
      </c>
      <c r="E167" s="21">
        <f>SUM(B167,C167,D167)</f>
        <v>1384.1713066199995</v>
      </c>
      <c r="F167" s="21">
        <v>1393.2446916399997</v>
      </c>
      <c r="G167" s="21">
        <v>16.297646759999999</v>
      </c>
      <c r="H167" s="21">
        <v>0</v>
      </c>
      <c r="I167" s="27">
        <f>SUM(F167,G167,H167)</f>
        <v>1409.5423383999996</v>
      </c>
    </row>
    <row r="168" spans="1:9" ht="12.75" customHeight="1" x14ac:dyDescent="0.2">
      <c r="A168" s="6" t="s">
        <v>113</v>
      </c>
      <c r="B168" s="22">
        <v>0</v>
      </c>
      <c r="C168" s="22">
        <v>0</v>
      </c>
      <c r="D168" s="22">
        <v>0</v>
      </c>
      <c r="E168" s="21">
        <f t="shared" ref="E168:E170" si="66">SUM(B168,C168,D168)</f>
        <v>0</v>
      </c>
      <c r="F168" s="22">
        <v>0</v>
      </c>
      <c r="G168" s="22">
        <v>0</v>
      </c>
      <c r="H168" s="22">
        <v>0</v>
      </c>
      <c r="I168" s="27">
        <f t="shared" ref="I168:I170" si="67">SUM(F168,G168,H168)</f>
        <v>0</v>
      </c>
    </row>
    <row r="169" spans="1:9" ht="12.75" customHeight="1" x14ac:dyDescent="0.2">
      <c r="A169" s="6" t="s">
        <v>110</v>
      </c>
      <c r="B169" s="21">
        <v>877.21480159000009</v>
      </c>
      <c r="C169" s="21">
        <v>482.92021460000001</v>
      </c>
      <c r="D169" s="21">
        <v>0</v>
      </c>
      <c r="E169" s="21">
        <f t="shared" si="66"/>
        <v>1360.13501619</v>
      </c>
      <c r="F169" s="21">
        <v>1427.8130844299999</v>
      </c>
      <c r="G169" s="21">
        <v>5.9643408000000004</v>
      </c>
      <c r="H169" s="21">
        <v>0</v>
      </c>
      <c r="I169" s="27">
        <f t="shared" si="67"/>
        <v>1433.7774252299998</v>
      </c>
    </row>
    <row r="170" spans="1:9" ht="12.75" customHeight="1" x14ac:dyDescent="0.2">
      <c r="A170" s="6" t="s">
        <v>111</v>
      </c>
      <c r="B170" s="21">
        <v>499.54625956000018</v>
      </c>
      <c r="C170" s="21">
        <v>7.5317944299999997</v>
      </c>
      <c r="D170" s="21">
        <v>0</v>
      </c>
      <c r="E170" s="21">
        <f t="shared" si="66"/>
        <v>507.07805399000017</v>
      </c>
      <c r="F170" s="21">
        <v>528.90766373000019</v>
      </c>
      <c r="G170" s="21">
        <v>7.5414366900000003</v>
      </c>
      <c r="H170" s="21">
        <v>0</v>
      </c>
      <c r="I170" s="27">
        <f t="shared" si="67"/>
        <v>536.44910042000015</v>
      </c>
    </row>
    <row r="171" spans="1:9" ht="12.75" customHeight="1" x14ac:dyDescent="0.2">
      <c r="A171" s="5" t="s">
        <v>112</v>
      </c>
      <c r="B171" s="21">
        <f>SUM(B172,B173,B174,B175)</f>
        <v>4736.0044424600001</v>
      </c>
      <c r="C171" s="21">
        <f t="shared" ref="C171:I171" si="68">SUM(C172,C173,C174,C175)</f>
        <v>-4.8219061199999995</v>
      </c>
      <c r="D171" s="21">
        <f t="shared" si="68"/>
        <v>0</v>
      </c>
      <c r="E171" s="21">
        <f t="shared" si="68"/>
        <v>4731.1825363400003</v>
      </c>
      <c r="F171" s="21">
        <f t="shared" si="68"/>
        <v>4812.0506853300003</v>
      </c>
      <c r="G171" s="21">
        <f t="shared" si="68"/>
        <v>38.610278550000004</v>
      </c>
      <c r="H171" s="21">
        <f t="shared" si="68"/>
        <v>0</v>
      </c>
      <c r="I171" s="27">
        <f t="shared" si="68"/>
        <v>4850.6609638800001</v>
      </c>
    </row>
    <row r="172" spans="1:9" ht="12.75" customHeight="1" x14ac:dyDescent="0.2">
      <c r="A172" s="6" t="s">
        <v>109</v>
      </c>
      <c r="B172" s="21">
        <v>1745.9207479900001</v>
      </c>
      <c r="C172" s="21">
        <v>8.3095280599999999</v>
      </c>
      <c r="D172" s="21">
        <v>0</v>
      </c>
      <c r="E172" s="21">
        <f>SUM(B172,C172,D172)</f>
        <v>1754.2302760500002</v>
      </c>
      <c r="F172" s="21">
        <v>1778.3375344800002</v>
      </c>
      <c r="G172" s="21">
        <v>2.7933871099999998</v>
      </c>
      <c r="H172" s="21">
        <v>0</v>
      </c>
      <c r="I172" s="27">
        <f>SUM(F172,G172,H172)</f>
        <v>1781.1309215900001</v>
      </c>
    </row>
    <row r="173" spans="1:9" ht="12.75" customHeight="1" x14ac:dyDescent="0.2">
      <c r="A173" s="6" t="s">
        <v>113</v>
      </c>
      <c r="B173" s="22">
        <v>0</v>
      </c>
      <c r="C173" s="22">
        <v>0</v>
      </c>
      <c r="D173" s="22">
        <v>0</v>
      </c>
      <c r="E173" s="21">
        <f t="shared" ref="E173:E175" si="69">SUM(B173,C173,D173)</f>
        <v>0</v>
      </c>
      <c r="F173" s="22">
        <v>0</v>
      </c>
      <c r="G173" s="22">
        <v>0</v>
      </c>
      <c r="H173" s="22">
        <v>0</v>
      </c>
      <c r="I173" s="27">
        <f t="shared" ref="I173:I175" si="70">SUM(F173,G173,H173)</f>
        <v>0</v>
      </c>
    </row>
    <row r="174" spans="1:9" ht="12.75" customHeight="1" x14ac:dyDescent="0.2">
      <c r="A174" s="6" t="s">
        <v>110</v>
      </c>
      <c r="B174" s="21">
        <v>2156.0108155000007</v>
      </c>
      <c r="C174" s="21">
        <v>-0.26336764000000001</v>
      </c>
      <c r="D174" s="21">
        <v>0</v>
      </c>
      <c r="E174" s="21">
        <f t="shared" si="69"/>
        <v>2155.7474478600006</v>
      </c>
      <c r="F174" s="21">
        <v>2212.3459618000006</v>
      </c>
      <c r="G174" s="21">
        <v>19.389057619999999</v>
      </c>
      <c r="H174" s="21">
        <v>0</v>
      </c>
      <c r="I174" s="27">
        <f t="shared" si="70"/>
        <v>2231.7350194200008</v>
      </c>
    </row>
    <row r="175" spans="1:9" ht="12.75" customHeight="1" x14ac:dyDescent="0.2">
      <c r="A175" s="6" t="s">
        <v>111</v>
      </c>
      <c r="B175" s="21">
        <v>834.07287896999958</v>
      </c>
      <c r="C175" s="21">
        <v>-12.868066539999999</v>
      </c>
      <c r="D175" s="21">
        <v>0</v>
      </c>
      <c r="E175" s="21">
        <f t="shared" si="69"/>
        <v>821.20481242999961</v>
      </c>
      <c r="F175" s="21">
        <v>821.36718904999952</v>
      </c>
      <c r="G175" s="21">
        <v>16.42783382</v>
      </c>
      <c r="H175" s="21">
        <v>0</v>
      </c>
      <c r="I175" s="27">
        <f t="shared" si="70"/>
        <v>837.79502286999957</v>
      </c>
    </row>
    <row r="176" spans="1:9" ht="13.15" customHeight="1" x14ac:dyDescent="0.2">
      <c r="A176" s="5" t="s">
        <v>114</v>
      </c>
      <c r="B176" s="25">
        <f>SUM(B177,B180,B184,B191)</f>
        <v>27990.77229035</v>
      </c>
      <c r="C176" s="25">
        <f t="shared" ref="C176:I176" si="71">SUM(C177,C180,C184,C191)</f>
        <v>-305.1966413799999</v>
      </c>
      <c r="D176" s="25">
        <f t="shared" si="71"/>
        <v>35.539524299999997</v>
      </c>
      <c r="E176" s="25">
        <f t="shared" si="71"/>
        <v>27721.115173270002</v>
      </c>
      <c r="F176" s="25">
        <f t="shared" si="71"/>
        <v>32222.582553979999</v>
      </c>
      <c r="G176" s="25">
        <f t="shared" si="71"/>
        <v>862.7276214499999</v>
      </c>
      <c r="H176" s="25">
        <f t="shared" si="71"/>
        <v>-99.648118010000005</v>
      </c>
      <c r="I176" s="26">
        <f t="shared" si="71"/>
        <v>32985.662057419991</v>
      </c>
    </row>
    <row r="177" spans="1:9" ht="12.75" customHeight="1" x14ac:dyDescent="0.2">
      <c r="A177" s="5" t="s">
        <v>115</v>
      </c>
      <c r="B177" s="21">
        <f>SUM(B178,B179)</f>
        <v>441.50005115000022</v>
      </c>
      <c r="C177" s="21">
        <f t="shared" ref="C177:I177" si="72">SUM(C178,C179)</f>
        <v>213.17252553</v>
      </c>
      <c r="D177" s="21">
        <f t="shared" si="72"/>
        <v>0</v>
      </c>
      <c r="E177" s="21">
        <f t="shared" si="72"/>
        <v>654.67257668000025</v>
      </c>
      <c r="F177" s="21">
        <f t="shared" si="72"/>
        <v>634.91585620000035</v>
      </c>
      <c r="G177" s="21">
        <f t="shared" si="72"/>
        <v>-102.90714865</v>
      </c>
      <c r="H177" s="21">
        <f t="shared" si="72"/>
        <v>0</v>
      </c>
      <c r="I177" s="27">
        <f t="shared" si="72"/>
        <v>532.00870755000039</v>
      </c>
    </row>
    <row r="178" spans="1:9" ht="12.75" customHeight="1" x14ac:dyDescent="0.2">
      <c r="A178" s="5" t="s">
        <v>117</v>
      </c>
      <c r="B178" s="22">
        <v>441.50005115000022</v>
      </c>
      <c r="C178" s="22">
        <v>213.17252553</v>
      </c>
      <c r="D178" s="22">
        <v>0</v>
      </c>
      <c r="E178" s="21">
        <f>SUM(B178,C178,D178)</f>
        <v>654.67257668000025</v>
      </c>
      <c r="F178" s="22">
        <v>634.91585620000035</v>
      </c>
      <c r="G178" s="22">
        <v>-102.90714865</v>
      </c>
      <c r="H178" s="22">
        <v>0</v>
      </c>
      <c r="I178" s="27">
        <f>SUM(F178,G178,H178)</f>
        <v>532.00870755000039</v>
      </c>
    </row>
    <row r="179" spans="1:9" ht="12.75" customHeight="1" x14ac:dyDescent="0.2">
      <c r="A179" s="5" t="s">
        <v>118</v>
      </c>
      <c r="B179" s="22">
        <v>0</v>
      </c>
      <c r="C179" s="22">
        <v>0</v>
      </c>
      <c r="D179" s="22">
        <v>0</v>
      </c>
      <c r="E179" s="21">
        <f>SUM(B179,C179,D179)</f>
        <v>0</v>
      </c>
      <c r="F179" s="22">
        <v>0</v>
      </c>
      <c r="G179" s="22">
        <v>0</v>
      </c>
      <c r="H179" s="22">
        <v>0</v>
      </c>
      <c r="I179" s="27">
        <f>SUM(F179,G179,H179)</f>
        <v>0</v>
      </c>
    </row>
    <row r="180" spans="1:9" ht="12.75" customHeight="1" x14ac:dyDescent="0.2">
      <c r="A180" s="5" t="s">
        <v>116</v>
      </c>
      <c r="B180" s="21">
        <f>SUM(B181,B182,B183)</f>
        <v>11433.178735360001</v>
      </c>
      <c r="C180" s="21">
        <f t="shared" ref="C180:I180" si="73">SUM(C181,C182,C183)</f>
        <v>1316.4498999999998</v>
      </c>
      <c r="D180" s="21">
        <f t="shared" si="73"/>
        <v>35.397737839999998</v>
      </c>
      <c r="E180" s="21">
        <f t="shared" si="73"/>
        <v>12785.0263732</v>
      </c>
      <c r="F180" s="21">
        <f t="shared" si="73"/>
        <v>16393.804599999999</v>
      </c>
      <c r="G180" s="21">
        <f t="shared" si="73"/>
        <v>1826.5146857499999</v>
      </c>
      <c r="H180" s="21">
        <f t="shared" si="73"/>
        <v>-99.582349500000007</v>
      </c>
      <c r="I180" s="27">
        <f t="shared" si="73"/>
        <v>18120.736936249999</v>
      </c>
    </row>
    <row r="181" spans="1:9" ht="12.75" customHeight="1" x14ac:dyDescent="0.2">
      <c r="A181" s="5" t="s">
        <v>157</v>
      </c>
      <c r="B181" s="21">
        <v>122.84904622000001</v>
      </c>
      <c r="C181" s="21">
        <v>-61.446199999999997</v>
      </c>
      <c r="D181" s="21">
        <v>1.1789269800000002</v>
      </c>
      <c r="E181" s="21">
        <f>SUM(B181,C181,D181)</f>
        <v>62.581773200000008</v>
      </c>
      <c r="F181" s="21">
        <v>0</v>
      </c>
      <c r="G181" s="21">
        <v>0</v>
      </c>
      <c r="H181" s="21">
        <v>0</v>
      </c>
      <c r="I181" s="27">
        <f>SUM(F181,G181,H181)</f>
        <v>0</v>
      </c>
    </row>
    <row r="182" spans="1:9" ht="12.75" customHeight="1" x14ac:dyDescent="0.2">
      <c r="A182" s="5" t="s">
        <v>117</v>
      </c>
      <c r="B182" s="21">
        <v>11310.32968914</v>
      </c>
      <c r="C182" s="21">
        <v>1377.8960999999999</v>
      </c>
      <c r="D182" s="21">
        <v>34.218810859999998</v>
      </c>
      <c r="E182" s="21">
        <f t="shared" ref="E182:E183" si="74">SUM(B182,C182,D182)</f>
        <v>12722.444600000001</v>
      </c>
      <c r="F182" s="21">
        <v>16393.804599999999</v>
      </c>
      <c r="G182" s="21">
        <v>1826.5146857499999</v>
      </c>
      <c r="H182" s="21">
        <v>-99.582349500000007</v>
      </c>
      <c r="I182" s="27">
        <f t="shared" ref="I182:I183" si="75">SUM(F182,G182,H182)</f>
        <v>18120.736936249999</v>
      </c>
    </row>
    <row r="183" spans="1:9" ht="12.75" customHeight="1" x14ac:dyDescent="0.2">
      <c r="A183" s="5" t="s">
        <v>118</v>
      </c>
      <c r="B183" s="21">
        <v>0</v>
      </c>
      <c r="C183" s="21">
        <v>0</v>
      </c>
      <c r="D183" s="21">
        <v>0</v>
      </c>
      <c r="E183" s="21">
        <f t="shared" si="74"/>
        <v>0</v>
      </c>
      <c r="F183" s="21">
        <v>0</v>
      </c>
      <c r="G183" s="21">
        <v>0</v>
      </c>
      <c r="H183" s="21">
        <v>0</v>
      </c>
      <c r="I183" s="27">
        <f t="shared" si="75"/>
        <v>0</v>
      </c>
    </row>
    <row r="184" spans="1:9" ht="12.75" customHeight="1" x14ac:dyDescent="0.2">
      <c r="A184" s="5" t="s">
        <v>119</v>
      </c>
      <c r="B184" s="21">
        <f>SUM(B185,B188)</f>
        <v>12693.470082579997</v>
      </c>
      <c r="C184" s="21">
        <f t="shared" ref="C184:I184" si="76">SUM(C185,C188)</f>
        <v>-1854.6667228099998</v>
      </c>
      <c r="D184" s="21">
        <f t="shared" si="76"/>
        <v>0</v>
      </c>
      <c r="E184" s="21">
        <f t="shared" si="76"/>
        <v>10838.803359769998</v>
      </c>
      <c r="F184" s="21">
        <f t="shared" si="76"/>
        <v>11739.553463469998</v>
      </c>
      <c r="G184" s="21">
        <f t="shared" si="76"/>
        <v>-867.40033966999999</v>
      </c>
      <c r="H184" s="21">
        <f t="shared" si="76"/>
        <v>0</v>
      </c>
      <c r="I184" s="27">
        <f t="shared" si="76"/>
        <v>10872.153123799997</v>
      </c>
    </row>
    <row r="185" spans="1:9" ht="12.75" customHeight="1" x14ac:dyDescent="0.2">
      <c r="A185" s="5" t="s">
        <v>117</v>
      </c>
      <c r="B185" s="21">
        <f t="shared" ref="B185:I185" si="77">SUM(B186,B187)</f>
        <v>4090.9379414100008</v>
      </c>
      <c r="C185" s="21">
        <f t="shared" si="77"/>
        <v>93.719586769999992</v>
      </c>
      <c r="D185" s="21">
        <f t="shared" si="77"/>
        <v>0</v>
      </c>
      <c r="E185" s="21">
        <f t="shared" si="77"/>
        <v>4184.6575281800006</v>
      </c>
      <c r="F185" s="21">
        <f t="shared" si="77"/>
        <v>4590.2891531200003</v>
      </c>
      <c r="G185" s="21">
        <f t="shared" si="77"/>
        <v>-282.57648147000003</v>
      </c>
      <c r="H185" s="21">
        <f t="shared" si="77"/>
        <v>0</v>
      </c>
      <c r="I185" s="27">
        <f t="shared" si="77"/>
        <v>4307.7126716499997</v>
      </c>
    </row>
    <row r="186" spans="1:9" ht="12.75" customHeight="1" x14ac:dyDescent="0.2">
      <c r="A186" s="6" t="s">
        <v>120</v>
      </c>
      <c r="B186" s="21">
        <v>4079.7159831100007</v>
      </c>
      <c r="C186" s="21">
        <v>94.112350129999996</v>
      </c>
      <c r="D186" s="21">
        <v>0</v>
      </c>
      <c r="E186" s="21">
        <f>SUM(B186,C186,D186)</f>
        <v>4173.8283332400006</v>
      </c>
      <c r="F186" s="21">
        <v>4576.74254853</v>
      </c>
      <c r="G186" s="21">
        <v>-280.62626825000001</v>
      </c>
      <c r="H186" s="21">
        <v>0</v>
      </c>
      <c r="I186" s="27">
        <f>SUM(F186,G186,H186)</f>
        <v>4296.11628028</v>
      </c>
    </row>
    <row r="187" spans="1:9" ht="12.75" customHeight="1" x14ac:dyDescent="0.2">
      <c r="A187" s="6" t="s">
        <v>121</v>
      </c>
      <c r="B187" s="21">
        <v>11.221958300000001</v>
      </c>
      <c r="C187" s="21">
        <v>-0.39276336000000001</v>
      </c>
      <c r="D187" s="21">
        <v>0</v>
      </c>
      <c r="E187" s="21">
        <f>SUM(B187,C187,D187)</f>
        <v>10.829194940000001</v>
      </c>
      <c r="F187" s="21">
        <v>13.546604589999999</v>
      </c>
      <c r="G187" s="21">
        <v>-1.95021322</v>
      </c>
      <c r="H187" s="21">
        <v>0</v>
      </c>
      <c r="I187" s="27">
        <f>SUM(F187,G187,H187)</f>
        <v>11.596391369999999</v>
      </c>
    </row>
    <row r="188" spans="1:9" ht="12.75" customHeight="1" x14ac:dyDescent="0.2">
      <c r="A188" s="5" t="s">
        <v>118</v>
      </c>
      <c r="B188" s="21">
        <f t="shared" ref="B188:I188" si="78">SUM(B189,B190)</f>
        <v>8602.532141169997</v>
      </c>
      <c r="C188" s="21">
        <f t="shared" si="78"/>
        <v>-1948.3863095799998</v>
      </c>
      <c r="D188" s="21">
        <f t="shared" si="78"/>
        <v>0</v>
      </c>
      <c r="E188" s="21">
        <f t="shared" si="78"/>
        <v>6654.1458315899972</v>
      </c>
      <c r="F188" s="21">
        <f t="shared" si="78"/>
        <v>7149.2643103499968</v>
      </c>
      <c r="G188" s="21">
        <f t="shared" si="78"/>
        <v>-584.82385820000002</v>
      </c>
      <c r="H188" s="21">
        <f t="shared" si="78"/>
        <v>0</v>
      </c>
      <c r="I188" s="27">
        <f t="shared" si="78"/>
        <v>6564.4404521499973</v>
      </c>
    </row>
    <row r="189" spans="1:9" ht="12.75" customHeight="1" x14ac:dyDescent="0.2">
      <c r="A189" s="6" t="s">
        <v>120</v>
      </c>
      <c r="B189" s="21">
        <v>8160.000891169997</v>
      </c>
      <c r="C189" s="21">
        <v>-1523.8482621799999</v>
      </c>
      <c r="D189" s="21">
        <v>0</v>
      </c>
      <c r="E189" s="21">
        <f>SUM(B189,C189,D189)</f>
        <v>6636.1526289899975</v>
      </c>
      <c r="F189" s="21">
        <v>7032.3659470399971</v>
      </c>
      <c r="G189" s="21">
        <v>-666.92549488999998</v>
      </c>
      <c r="H189" s="21">
        <v>0</v>
      </c>
      <c r="I189" s="27">
        <f>SUM(F189,G189,H189)</f>
        <v>6365.4404521499973</v>
      </c>
    </row>
    <row r="190" spans="1:9" ht="12.75" customHeight="1" x14ac:dyDescent="0.2">
      <c r="A190" s="6" t="s">
        <v>121</v>
      </c>
      <c r="B190" s="21">
        <v>442.53124999999994</v>
      </c>
      <c r="C190" s="21">
        <v>-424.53804739999998</v>
      </c>
      <c r="D190" s="21">
        <v>0</v>
      </c>
      <c r="E190" s="21">
        <f>SUM(B190,C190,D190)</f>
        <v>17.993202599999961</v>
      </c>
      <c r="F190" s="21">
        <v>116.89836330999997</v>
      </c>
      <c r="G190" s="21">
        <v>82.101636690000007</v>
      </c>
      <c r="H190" s="21">
        <v>0</v>
      </c>
      <c r="I190" s="27">
        <f>SUM(F190,G190,H190)</f>
        <v>198.99999999999997</v>
      </c>
    </row>
    <row r="191" spans="1:9" ht="12.75" customHeight="1" x14ac:dyDescent="0.2">
      <c r="A191" s="5" t="s">
        <v>122</v>
      </c>
      <c r="B191" s="21">
        <f>SUM(B192,B195)</f>
        <v>3422.6234212599988</v>
      </c>
      <c r="C191" s="21">
        <f t="shared" ref="C191:I191" si="79">SUM(C192,C195)</f>
        <v>19.847655900000003</v>
      </c>
      <c r="D191" s="21">
        <f t="shared" si="79"/>
        <v>0.14178646</v>
      </c>
      <c r="E191" s="21">
        <f t="shared" si="79"/>
        <v>3442.6128636199992</v>
      </c>
      <c r="F191" s="21">
        <f t="shared" si="79"/>
        <v>3454.3086343099994</v>
      </c>
      <c r="G191" s="21">
        <f t="shared" si="79"/>
        <v>6.5204240200000001</v>
      </c>
      <c r="H191" s="21">
        <f t="shared" si="79"/>
        <v>-6.5768510000000002E-2</v>
      </c>
      <c r="I191" s="27">
        <f t="shared" si="79"/>
        <v>3460.763289819999</v>
      </c>
    </row>
    <row r="192" spans="1:9" ht="12.75" customHeight="1" x14ac:dyDescent="0.2">
      <c r="A192" s="5" t="s">
        <v>117</v>
      </c>
      <c r="B192" s="21">
        <f>SUM(B193,B194)</f>
        <v>1835.9208020799992</v>
      </c>
      <c r="C192" s="21">
        <f t="shared" ref="C192:I192" si="80">SUM(C193,C194)</f>
        <v>16.114361510000002</v>
      </c>
      <c r="D192" s="21">
        <f t="shared" si="80"/>
        <v>0.14178646</v>
      </c>
      <c r="E192" s="21">
        <f t="shared" si="80"/>
        <v>1852.1769500499993</v>
      </c>
      <c r="F192" s="21">
        <f t="shared" si="80"/>
        <v>1852.4473428499996</v>
      </c>
      <c r="G192" s="21">
        <f t="shared" si="80"/>
        <v>2.6355429000000004</v>
      </c>
      <c r="H192" s="21">
        <f t="shared" si="80"/>
        <v>-6.5768510000000002E-2</v>
      </c>
      <c r="I192" s="27">
        <f t="shared" si="80"/>
        <v>1855.0171172399996</v>
      </c>
    </row>
    <row r="193" spans="1:9" ht="12.75" customHeight="1" x14ac:dyDescent="0.2">
      <c r="A193" s="6" t="s">
        <v>123</v>
      </c>
      <c r="B193" s="21">
        <v>1828.5878885399993</v>
      </c>
      <c r="C193" s="21">
        <v>16.114361510000002</v>
      </c>
      <c r="D193" s="21">
        <v>0</v>
      </c>
      <c r="E193" s="21">
        <f>SUM(B193,C193,D193)</f>
        <v>1844.7022500499993</v>
      </c>
      <c r="F193" s="21">
        <v>1846.9340428499995</v>
      </c>
      <c r="G193" s="21">
        <v>2.6355429000000004</v>
      </c>
      <c r="H193" s="21">
        <v>0</v>
      </c>
      <c r="I193" s="27">
        <f>SUM(F193,G193,H193)</f>
        <v>1849.5695857499995</v>
      </c>
    </row>
    <row r="194" spans="1:9" ht="12.75" customHeight="1" x14ac:dyDescent="0.2">
      <c r="A194" s="6" t="s">
        <v>124</v>
      </c>
      <c r="B194" s="21">
        <v>7.3329135399999998</v>
      </c>
      <c r="C194" s="21">
        <v>0</v>
      </c>
      <c r="D194" s="21">
        <v>0.14178646</v>
      </c>
      <c r="E194" s="21">
        <f>SUM(B194,C194,D194)</f>
        <v>7.4746999999999995</v>
      </c>
      <c r="F194" s="21">
        <v>5.5133000000000001</v>
      </c>
      <c r="G194" s="21">
        <v>0</v>
      </c>
      <c r="H194" s="21">
        <v>-6.5768510000000002E-2</v>
      </c>
      <c r="I194" s="27">
        <f>SUM(F194,G194,H194)</f>
        <v>5.4475314900000003</v>
      </c>
    </row>
    <row r="195" spans="1:9" ht="12.75" customHeight="1" x14ac:dyDescent="0.2">
      <c r="A195" s="5" t="s">
        <v>118</v>
      </c>
      <c r="B195" s="21">
        <f>SUM(B196,B197,B198,B199)</f>
        <v>1586.7026191799996</v>
      </c>
      <c r="C195" s="21">
        <f t="shared" ref="C195:I195" si="81">SUM(C196,C197,C198,C199)</f>
        <v>3.7332943899999997</v>
      </c>
      <c r="D195" s="21">
        <f t="shared" si="81"/>
        <v>0</v>
      </c>
      <c r="E195" s="21">
        <f t="shared" si="81"/>
        <v>1590.4359135699999</v>
      </c>
      <c r="F195" s="21">
        <f t="shared" si="81"/>
        <v>1601.8612914599996</v>
      </c>
      <c r="G195" s="21">
        <f t="shared" si="81"/>
        <v>3.8848811200000002</v>
      </c>
      <c r="H195" s="21">
        <f t="shared" si="81"/>
        <v>0</v>
      </c>
      <c r="I195" s="27">
        <f t="shared" si="81"/>
        <v>1605.7461725799997</v>
      </c>
    </row>
    <row r="196" spans="1:9" ht="12.75" customHeight="1" x14ac:dyDescent="0.2">
      <c r="A196" s="6" t="s">
        <v>125</v>
      </c>
      <c r="B196" s="21">
        <v>1496.4180217299997</v>
      </c>
      <c r="C196" s="21">
        <v>2.8606748999999998</v>
      </c>
      <c r="D196" s="21">
        <v>0</v>
      </c>
      <c r="E196" s="21">
        <f>SUM(B196,C196,D196)</f>
        <v>1499.2786966299998</v>
      </c>
      <c r="F196" s="21">
        <v>1508.0335089599996</v>
      </c>
      <c r="G196" s="21">
        <v>2.9768297800000001</v>
      </c>
      <c r="H196" s="21">
        <v>0</v>
      </c>
      <c r="I196" s="27">
        <f>SUM(F196,G196,H196)</f>
        <v>1511.0103387399995</v>
      </c>
    </row>
    <row r="197" spans="1:9" ht="12.75" customHeight="1" x14ac:dyDescent="0.2">
      <c r="A197" s="6" t="s">
        <v>126</v>
      </c>
      <c r="B197" s="21">
        <v>0</v>
      </c>
      <c r="C197" s="21">
        <v>0</v>
      </c>
      <c r="D197" s="21">
        <v>0</v>
      </c>
      <c r="E197" s="21">
        <f t="shared" ref="E197:E199" si="82">SUM(B197,C197,D197)</f>
        <v>0</v>
      </c>
      <c r="F197" s="21">
        <v>0</v>
      </c>
      <c r="G197" s="21">
        <v>0</v>
      </c>
      <c r="H197" s="21">
        <v>0</v>
      </c>
      <c r="I197" s="27">
        <f t="shared" ref="I197:I199" si="83">SUM(F197,G197,H197)</f>
        <v>0</v>
      </c>
    </row>
    <row r="198" spans="1:9" ht="12.75" customHeight="1" x14ac:dyDescent="0.2">
      <c r="A198" s="6" t="s">
        <v>127</v>
      </c>
      <c r="B198" s="21">
        <v>38.141049529999997</v>
      </c>
      <c r="C198" s="21">
        <v>0.45014145999999999</v>
      </c>
      <c r="D198" s="21">
        <v>0</v>
      </c>
      <c r="E198" s="21">
        <f t="shared" si="82"/>
        <v>38.591190989999994</v>
      </c>
      <c r="F198" s="21">
        <v>39.968804380000002</v>
      </c>
      <c r="G198" s="21">
        <v>0.46841901000000002</v>
      </c>
      <c r="H198" s="21">
        <v>0</v>
      </c>
      <c r="I198" s="27">
        <f t="shared" si="83"/>
        <v>40.43722339</v>
      </c>
    </row>
    <row r="199" spans="1:9" ht="12.75" customHeight="1" x14ac:dyDescent="0.2">
      <c r="A199" s="6" t="s">
        <v>123</v>
      </c>
      <c r="B199" s="21">
        <v>52.143547919999996</v>
      </c>
      <c r="C199" s="21">
        <v>0.42247803</v>
      </c>
      <c r="D199" s="21">
        <v>0</v>
      </c>
      <c r="E199" s="21">
        <f t="shared" si="82"/>
        <v>52.566025949999997</v>
      </c>
      <c r="F199" s="21">
        <v>53.858978120000003</v>
      </c>
      <c r="G199" s="21">
        <v>0.43963233000000002</v>
      </c>
      <c r="H199" s="21">
        <v>0</v>
      </c>
      <c r="I199" s="27">
        <f t="shared" si="83"/>
        <v>54.298610450000005</v>
      </c>
    </row>
    <row r="200" spans="1:9" ht="13.15" customHeight="1" x14ac:dyDescent="0.2">
      <c r="A200" s="5" t="s">
        <v>128</v>
      </c>
      <c r="B200" s="25">
        <f>SUM(B201,B202,B203,B210)</f>
        <v>42261.495951970006</v>
      </c>
      <c r="C200" s="25">
        <f t="shared" ref="C200:I200" si="84">SUM(C201,C202,C203,C210)</f>
        <v>1929.5874727700002</v>
      </c>
      <c r="D200" s="25">
        <f t="shared" si="84"/>
        <v>-4.2E-7</v>
      </c>
      <c r="E200" s="25">
        <f t="shared" si="84"/>
        <v>44191.083424320008</v>
      </c>
      <c r="F200" s="25">
        <f t="shared" si="84"/>
        <v>46885.794263380005</v>
      </c>
      <c r="G200" s="25">
        <f t="shared" si="84"/>
        <v>3010.2554488599999</v>
      </c>
      <c r="H200" s="25">
        <f t="shared" si="84"/>
        <v>0</v>
      </c>
      <c r="I200" s="26">
        <f t="shared" si="84"/>
        <v>49896.049712240005</v>
      </c>
    </row>
    <row r="201" spans="1:9" ht="12.75" customHeight="1" x14ac:dyDescent="0.2">
      <c r="A201" s="6" t="s">
        <v>129</v>
      </c>
      <c r="B201" s="21">
        <v>16.574152160000029</v>
      </c>
      <c r="C201" s="21">
        <v>-0.40376535000000002</v>
      </c>
      <c r="D201" s="21">
        <v>0</v>
      </c>
      <c r="E201" s="21">
        <f>SUM(B201,C201,D201)</f>
        <v>16.170386810000029</v>
      </c>
      <c r="F201" s="21">
        <v>15.756701880000028</v>
      </c>
      <c r="G201" s="21">
        <v>0.63789224999999994</v>
      </c>
      <c r="H201" s="21">
        <v>0</v>
      </c>
      <c r="I201" s="27">
        <f>SUM(F201,G201,H201)</f>
        <v>16.394594130000026</v>
      </c>
    </row>
    <row r="202" spans="1:9" ht="12.75" customHeight="1" x14ac:dyDescent="0.2">
      <c r="A202" s="6" t="s">
        <v>130</v>
      </c>
      <c r="B202" s="21">
        <v>0</v>
      </c>
      <c r="C202" s="21">
        <v>0</v>
      </c>
      <c r="D202" s="21">
        <v>0</v>
      </c>
      <c r="E202" s="21">
        <f>SUM(B202,C202,D202)</f>
        <v>0</v>
      </c>
      <c r="F202" s="21">
        <v>0</v>
      </c>
      <c r="G202" s="21">
        <v>0</v>
      </c>
      <c r="H202" s="21">
        <v>0</v>
      </c>
      <c r="I202" s="27">
        <f>SUM(F202,G202,H202)</f>
        <v>0</v>
      </c>
    </row>
    <row r="203" spans="1:9" ht="12.75" customHeight="1" x14ac:dyDescent="0.2">
      <c r="A203" s="5" t="s">
        <v>131</v>
      </c>
      <c r="B203" s="21">
        <f>SUM(B204,B207)</f>
        <v>42244.921799810007</v>
      </c>
      <c r="C203" s="21">
        <f t="shared" ref="C203:I203" si="85">SUM(C204,C207)</f>
        <v>1929.9912381200002</v>
      </c>
      <c r="D203" s="21">
        <f t="shared" si="85"/>
        <v>-4.2E-7</v>
      </c>
      <c r="E203" s="21">
        <f t="shared" si="85"/>
        <v>44174.913037510007</v>
      </c>
      <c r="F203" s="21">
        <f t="shared" si="85"/>
        <v>46870.037561500008</v>
      </c>
      <c r="G203" s="21">
        <f t="shared" si="85"/>
        <v>3009.6175566100001</v>
      </c>
      <c r="H203" s="21">
        <f t="shared" si="85"/>
        <v>0</v>
      </c>
      <c r="I203" s="27">
        <f t="shared" si="85"/>
        <v>49879.655118110008</v>
      </c>
    </row>
    <row r="204" spans="1:9" ht="12.75" customHeight="1" x14ac:dyDescent="0.2">
      <c r="A204" s="9" t="s">
        <v>132</v>
      </c>
      <c r="B204" s="21">
        <f>SUM(B205,B206)</f>
        <v>30357.667885120005</v>
      </c>
      <c r="C204" s="21">
        <f t="shared" ref="C204:I204" si="86">SUM(C205,C206)</f>
        <v>-499.4438414</v>
      </c>
      <c r="D204" s="21">
        <f t="shared" si="86"/>
        <v>0</v>
      </c>
      <c r="E204" s="21">
        <f t="shared" si="86"/>
        <v>29858.224043720005</v>
      </c>
      <c r="F204" s="21">
        <f t="shared" si="86"/>
        <v>31912.205669180006</v>
      </c>
      <c r="G204" s="21">
        <f t="shared" si="86"/>
        <v>1680.80680381</v>
      </c>
      <c r="H204" s="21">
        <f t="shared" si="86"/>
        <v>0</v>
      </c>
      <c r="I204" s="27">
        <f t="shared" si="86"/>
        <v>33593.012472990005</v>
      </c>
    </row>
    <row r="205" spans="1:9" ht="12.75" customHeight="1" x14ac:dyDescent="0.2">
      <c r="A205" s="9" t="s">
        <v>133</v>
      </c>
      <c r="B205" s="21">
        <v>3555.1907085199978</v>
      </c>
      <c r="C205" s="21">
        <v>-375.42662576999999</v>
      </c>
      <c r="D205" s="21">
        <v>0</v>
      </c>
      <c r="E205" s="21">
        <f>SUM(B205,C205,D205)</f>
        <v>3179.7640827499977</v>
      </c>
      <c r="F205" s="21">
        <v>3666.4723309599976</v>
      </c>
      <c r="G205" s="21">
        <v>1058.71729688</v>
      </c>
      <c r="H205" s="21">
        <v>0</v>
      </c>
      <c r="I205" s="27">
        <f>SUM(F205,G205,H205)</f>
        <v>4725.1896278399981</v>
      </c>
    </row>
    <row r="206" spans="1:9" ht="12.75" customHeight="1" x14ac:dyDescent="0.2">
      <c r="A206" s="9" t="s">
        <v>134</v>
      </c>
      <c r="B206" s="21">
        <v>26802.477176600009</v>
      </c>
      <c r="C206" s="21">
        <v>-124.01721563</v>
      </c>
      <c r="D206" s="21">
        <v>0</v>
      </c>
      <c r="E206" s="21">
        <f>SUM(B206,C206,D206)</f>
        <v>26678.459960970009</v>
      </c>
      <c r="F206" s="21">
        <v>28245.733338220009</v>
      </c>
      <c r="G206" s="21">
        <v>622.08950692999997</v>
      </c>
      <c r="H206" s="21">
        <v>0</v>
      </c>
      <c r="I206" s="27">
        <f>SUM(F206,G206,H206)</f>
        <v>28867.822845150007</v>
      </c>
    </row>
    <row r="207" spans="1:9" ht="12.75" customHeight="1" x14ac:dyDescent="0.2">
      <c r="A207" s="6" t="s">
        <v>135</v>
      </c>
      <c r="B207" s="21">
        <f>SUM(B208,B209)</f>
        <v>11887.253914690002</v>
      </c>
      <c r="C207" s="21">
        <f t="shared" ref="C207:I207" si="87">SUM(C208,C209)</f>
        <v>2429.4350795200003</v>
      </c>
      <c r="D207" s="21">
        <f t="shared" si="87"/>
        <v>-4.2E-7</v>
      </c>
      <c r="E207" s="21">
        <f t="shared" si="87"/>
        <v>14316.688993790001</v>
      </c>
      <c r="F207" s="21">
        <f t="shared" si="87"/>
        <v>14957.831892320002</v>
      </c>
      <c r="G207" s="21">
        <f t="shared" si="87"/>
        <v>1328.8107528</v>
      </c>
      <c r="H207" s="21">
        <f t="shared" si="87"/>
        <v>0</v>
      </c>
      <c r="I207" s="27">
        <f t="shared" si="87"/>
        <v>16286.642645120002</v>
      </c>
    </row>
    <row r="208" spans="1:9" ht="12.75" customHeight="1" x14ac:dyDescent="0.2">
      <c r="A208" s="6" t="s">
        <v>133</v>
      </c>
      <c r="B208" s="21">
        <v>901.88449570999967</v>
      </c>
      <c r="C208" s="21">
        <v>-258.84876864</v>
      </c>
      <c r="D208" s="21">
        <v>0</v>
      </c>
      <c r="E208" s="21">
        <f>SUM(B208,C208,D208)</f>
        <v>643.03572706999967</v>
      </c>
      <c r="F208" s="21">
        <v>935.15932113999963</v>
      </c>
      <c r="G208" s="21">
        <v>89.410106310000003</v>
      </c>
      <c r="H208" s="21">
        <v>0</v>
      </c>
      <c r="I208" s="27">
        <f>SUM(F208,G208,H208)</f>
        <v>1024.5694274499997</v>
      </c>
    </row>
    <row r="209" spans="1:9" ht="12.75" customHeight="1" x14ac:dyDescent="0.2">
      <c r="A209" s="6" t="s">
        <v>134</v>
      </c>
      <c r="B209" s="21">
        <v>10985.369418980003</v>
      </c>
      <c r="C209" s="21">
        <v>2688.2838481600002</v>
      </c>
      <c r="D209" s="21">
        <v>-4.2E-7</v>
      </c>
      <c r="E209" s="21">
        <f>SUM(B209,C209,D209)</f>
        <v>13673.653266720003</v>
      </c>
      <c r="F209" s="21">
        <v>14022.672571180003</v>
      </c>
      <c r="G209" s="21">
        <v>1239.4006464900001</v>
      </c>
      <c r="H209" s="21">
        <v>0</v>
      </c>
      <c r="I209" s="27">
        <f>SUM(F209,G209,H209)</f>
        <v>15262.073217670002</v>
      </c>
    </row>
    <row r="210" spans="1:9" ht="12.75" customHeight="1" x14ac:dyDescent="0.2">
      <c r="A210" s="5" t="s">
        <v>136</v>
      </c>
      <c r="B210" s="21">
        <v>0</v>
      </c>
      <c r="C210" s="21">
        <v>0</v>
      </c>
      <c r="D210" s="21">
        <v>0</v>
      </c>
      <c r="E210" s="21">
        <f>SUM(B210,C210,D210)</f>
        <v>0</v>
      </c>
      <c r="F210" s="21">
        <v>0</v>
      </c>
      <c r="G210" s="21">
        <v>0</v>
      </c>
      <c r="H210" s="21">
        <v>0</v>
      </c>
      <c r="I210" s="27">
        <f>SUM(F210,G210,H210)</f>
        <v>0</v>
      </c>
    </row>
    <row r="211" spans="1:9" ht="13.15" customHeight="1" x14ac:dyDescent="0.2">
      <c r="A211" s="5" t="s">
        <v>137</v>
      </c>
      <c r="B211" s="25">
        <f>SUM(B212,B217,B222,B228)</f>
        <v>4038.4759607100004</v>
      </c>
      <c r="C211" s="25">
        <f t="shared" ref="C211:I211" si="88">SUM(C212,C217,C222,C228)</f>
        <v>247.83620454000001</v>
      </c>
      <c r="D211" s="25">
        <f t="shared" si="88"/>
        <v>13.713914519999999</v>
      </c>
      <c r="E211" s="25">
        <f t="shared" si="88"/>
        <v>4300.0260797700012</v>
      </c>
      <c r="F211" s="25">
        <f t="shared" si="88"/>
        <v>4161.598844170001</v>
      </c>
      <c r="G211" s="25">
        <f t="shared" si="88"/>
        <v>119.07985644</v>
      </c>
      <c r="H211" s="25">
        <f t="shared" si="88"/>
        <v>-7.3174400000000004</v>
      </c>
      <c r="I211" s="26">
        <f t="shared" si="88"/>
        <v>4273.3612606100005</v>
      </c>
    </row>
    <row r="212" spans="1:9" ht="12.75" customHeight="1" x14ac:dyDescent="0.2">
      <c r="A212" s="5" t="s">
        <v>138</v>
      </c>
      <c r="B212" s="21">
        <f>SUM(B213,B214)</f>
        <v>0.29770611000000002</v>
      </c>
      <c r="C212" s="21">
        <f t="shared" ref="C212:I212" si="89">SUM(C213,C214)</f>
        <v>6.5480399999999994E-2</v>
      </c>
      <c r="D212" s="21">
        <f t="shared" si="89"/>
        <v>0</v>
      </c>
      <c r="E212" s="21">
        <f t="shared" si="89"/>
        <v>0.36318651000000002</v>
      </c>
      <c r="F212" s="21">
        <f t="shared" si="89"/>
        <v>0.27912207</v>
      </c>
      <c r="G212" s="21">
        <f t="shared" si="89"/>
        <v>8.4601679999999999E-2</v>
      </c>
      <c r="H212" s="21">
        <f t="shared" si="89"/>
        <v>0</v>
      </c>
      <c r="I212" s="27">
        <f t="shared" si="89"/>
        <v>0.36372375000000001</v>
      </c>
    </row>
    <row r="213" spans="1:9" ht="12.75" customHeight="1" x14ac:dyDescent="0.2">
      <c r="A213" s="6" t="s">
        <v>117</v>
      </c>
      <c r="B213" s="21">
        <v>0</v>
      </c>
      <c r="C213" s="21">
        <v>0</v>
      </c>
      <c r="D213" s="21">
        <v>0</v>
      </c>
      <c r="E213" s="21">
        <f>SUM(B213,C213,D213)</f>
        <v>0</v>
      </c>
      <c r="F213" s="21">
        <v>0</v>
      </c>
      <c r="G213" s="21">
        <v>0</v>
      </c>
      <c r="H213" s="21">
        <v>0</v>
      </c>
      <c r="I213" s="27">
        <f>SUM(F213,G213,H213)</f>
        <v>0</v>
      </c>
    </row>
    <row r="214" spans="1:9" ht="12.75" customHeight="1" x14ac:dyDescent="0.2">
      <c r="A214" s="6" t="s">
        <v>118</v>
      </c>
      <c r="B214" s="21">
        <f>SUM(B215)</f>
        <v>0.29770611000000002</v>
      </c>
      <c r="C214" s="21">
        <f t="shared" ref="C214:D214" si="90">SUM(C215)</f>
        <v>6.5480399999999994E-2</v>
      </c>
      <c r="D214" s="21">
        <f t="shared" si="90"/>
        <v>0</v>
      </c>
      <c r="E214" s="21">
        <f>SUM(B214,C214,D214)</f>
        <v>0.36318651000000002</v>
      </c>
      <c r="F214" s="21">
        <f>SUM(F215)</f>
        <v>0.27912207</v>
      </c>
      <c r="G214" s="21">
        <f t="shared" ref="G214:H214" si="91">SUM(G215)</f>
        <v>8.4601679999999999E-2</v>
      </c>
      <c r="H214" s="21">
        <f t="shared" si="91"/>
        <v>0</v>
      </c>
      <c r="I214" s="27">
        <f>SUM(F214,G214,H214)</f>
        <v>0.36372375000000001</v>
      </c>
    </row>
    <row r="215" spans="1:9" ht="12.75" customHeight="1" x14ac:dyDescent="0.2">
      <c r="A215" s="5" t="s">
        <v>139</v>
      </c>
      <c r="B215" s="22">
        <v>0.29770611000000002</v>
      </c>
      <c r="C215" s="22">
        <v>6.5480399999999994E-2</v>
      </c>
      <c r="D215" s="22">
        <v>0</v>
      </c>
      <c r="E215" s="21">
        <f>SUM(B215,C215,D215)</f>
        <v>0.36318651000000002</v>
      </c>
      <c r="F215" s="22">
        <v>0.27912207</v>
      </c>
      <c r="G215" s="22">
        <v>8.4601679999999999E-2</v>
      </c>
      <c r="H215" s="22">
        <v>0</v>
      </c>
      <c r="I215" s="27">
        <f>SUM(F215,G215,H215)</f>
        <v>0.36372375000000001</v>
      </c>
    </row>
    <row r="216" spans="1:9" ht="12.75" customHeight="1" x14ac:dyDescent="0.2">
      <c r="A216" s="6" t="s">
        <v>164</v>
      </c>
      <c r="B216" s="22"/>
      <c r="C216" s="22"/>
      <c r="D216" s="22"/>
      <c r="E216" s="21"/>
      <c r="F216" s="22"/>
      <c r="G216" s="22"/>
      <c r="H216" s="22"/>
      <c r="I216" s="27"/>
    </row>
    <row r="217" spans="1:9" ht="12.95" customHeight="1" x14ac:dyDescent="0.2">
      <c r="A217" s="5" t="s">
        <v>140</v>
      </c>
      <c r="B217" s="21">
        <f>SUM(B218,B220)</f>
        <v>812.05689996000001</v>
      </c>
      <c r="C217" s="21">
        <f t="shared" ref="C217:I217" si="92">SUM(C218,C220)</f>
        <v>-3.4942271300000001</v>
      </c>
      <c r="D217" s="21">
        <f t="shared" si="92"/>
        <v>13.713914519999999</v>
      </c>
      <c r="E217" s="21">
        <f t="shared" si="92"/>
        <v>822.27658735</v>
      </c>
      <c r="F217" s="21">
        <f t="shared" si="92"/>
        <v>864.71136277000016</v>
      </c>
      <c r="G217" s="21">
        <f t="shared" si="92"/>
        <v>-2.5295338799999998</v>
      </c>
      <c r="H217" s="21">
        <f t="shared" si="92"/>
        <v>-7.3174400000000004</v>
      </c>
      <c r="I217" s="27">
        <f t="shared" si="92"/>
        <v>854.8643888900001</v>
      </c>
    </row>
    <row r="218" spans="1:9" ht="12.95" customHeight="1" x14ac:dyDescent="0.2">
      <c r="A218" s="6" t="s">
        <v>117</v>
      </c>
      <c r="B218" s="21">
        <f>SUM(B219)</f>
        <v>727.90913060000003</v>
      </c>
      <c r="C218" s="21">
        <f t="shared" ref="C218:I218" si="93">SUM(C219)</f>
        <v>0</v>
      </c>
      <c r="D218" s="21">
        <f t="shared" si="93"/>
        <v>13.713914519999999</v>
      </c>
      <c r="E218" s="21">
        <f t="shared" si="93"/>
        <v>741.62304512000003</v>
      </c>
      <c r="F218" s="21">
        <f>SUM(F219)</f>
        <v>764.39584579000007</v>
      </c>
      <c r="G218" s="21">
        <f t="shared" ref="G218:H218" si="94">SUM(G219)</f>
        <v>0</v>
      </c>
      <c r="H218" s="21">
        <f t="shared" si="94"/>
        <v>-7.3174400000000004</v>
      </c>
      <c r="I218" s="27">
        <f t="shared" si="93"/>
        <v>757.07840579000003</v>
      </c>
    </row>
    <row r="219" spans="1:9" ht="12.95" customHeight="1" x14ac:dyDescent="0.2">
      <c r="A219" s="5" t="s">
        <v>158</v>
      </c>
      <c r="B219" s="21">
        <v>727.90913060000003</v>
      </c>
      <c r="C219" s="21">
        <v>0</v>
      </c>
      <c r="D219" s="21">
        <v>13.713914519999999</v>
      </c>
      <c r="E219" s="21">
        <f>SUM(B219,C219,D219)</f>
        <v>741.62304512000003</v>
      </c>
      <c r="F219" s="21">
        <v>764.39584579000007</v>
      </c>
      <c r="G219" s="21">
        <v>0</v>
      </c>
      <c r="H219" s="21">
        <v>-7.3174400000000004</v>
      </c>
      <c r="I219" s="27">
        <f>SUM(F219,G219,H219)</f>
        <v>757.07840579000003</v>
      </c>
    </row>
    <row r="220" spans="1:9" ht="12.95" customHeight="1" x14ac:dyDescent="0.2">
      <c r="A220" s="6" t="s">
        <v>118</v>
      </c>
      <c r="B220" s="21">
        <f>SUM(B221)</f>
        <v>84.147769359999998</v>
      </c>
      <c r="C220" s="21">
        <f t="shared" ref="C220:I220" si="95">SUM(C221)</f>
        <v>-3.4942271300000001</v>
      </c>
      <c r="D220" s="21">
        <f t="shared" si="95"/>
        <v>0</v>
      </c>
      <c r="E220" s="21">
        <f t="shared" si="95"/>
        <v>80.653542229999999</v>
      </c>
      <c r="F220" s="21">
        <f>SUM(F221)</f>
        <v>100.31551698000007</v>
      </c>
      <c r="G220" s="21">
        <f t="shared" ref="G220:H220" si="96">SUM(G221)</f>
        <v>-2.5295338799999998</v>
      </c>
      <c r="H220" s="21">
        <f t="shared" si="96"/>
        <v>0</v>
      </c>
      <c r="I220" s="27">
        <f t="shared" si="95"/>
        <v>97.785983100000067</v>
      </c>
    </row>
    <row r="221" spans="1:9" ht="12.95" customHeight="1" x14ac:dyDescent="0.2">
      <c r="A221" s="5" t="s">
        <v>139</v>
      </c>
      <c r="B221" s="21">
        <v>84.147769359999998</v>
      </c>
      <c r="C221" s="21">
        <v>-3.4942271300000001</v>
      </c>
      <c r="D221" s="21">
        <v>0</v>
      </c>
      <c r="E221" s="21">
        <f>SUM(B221,C221,D221)</f>
        <v>80.653542229999999</v>
      </c>
      <c r="F221" s="21">
        <v>100.31551698000007</v>
      </c>
      <c r="G221" s="21">
        <v>-2.5295338799999998</v>
      </c>
      <c r="H221" s="21">
        <v>0</v>
      </c>
      <c r="I221" s="27">
        <f>SUM(F221,G221,H221)</f>
        <v>97.785983100000067</v>
      </c>
    </row>
    <row r="222" spans="1:9" ht="12.95" customHeight="1" x14ac:dyDescent="0.2">
      <c r="A222" s="5" t="s">
        <v>141</v>
      </c>
      <c r="B222" s="21">
        <f t="shared" ref="B222:I222" si="97">SUM(B223,B224)</f>
        <v>653.36210905000041</v>
      </c>
      <c r="C222" s="21">
        <f t="shared" si="97"/>
        <v>175.52159725000001</v>
      </c>
      <c r="D222" s="21">
        <f t="shared" si="97"/>
        <v>0</v>
      </c>
      <c r="E222" s="21">
        <f t="shared" si="97"/>
        <v>828.88370630000031</v>
      </c>
      <c r="F222" s="21">
        <f t="shared" si="97"/>
        <v>569.81812315000036</v>
      </c>
      <c r="G222" s="21">
        <f t="shared" si="97"/>
        <v>96.203949699999995</v>
      </c>
      <c r="H222" s="21">
        <f t="shared" si="97"/>
        <v>0</v>
      </c>
      <c r="I222" s="27">
        <f t="shared" si="97"/>
        <v>666.02207285000043</v>
      </c>
    </row>
    <row r="223" spans="1:9" ht="12.95" customHeight="1" x14ac:dyDescent="0.2">
      <c r="A223" s="6" t="s">
        <v>117</v>
      </c>
      <c r="B223" s="22">
        <v>0</v>
      </c>
      <c r="C223" s="22">
        <v>0</v>
      </c>
      <c r="D223" s="22">
        <v>0</v>
      </c>
      <c r="E223" s="21">
        <f>SUM(B223,C223,D223)</f>
        <v>0</v>
      </c>
      <c r="F223" s="22">
        <v>0</v>
      </c>
      <c r="G223" s="22">
        <v>0</v>
      </c>
      <c r="H223" s="22">
        <v>0</v>
      </c>
      <c r="I223" s="27">
        <f>SUM(F223,G223,H223)</f>
        <v>0</v>
      </c>
    </row>
    <row r="224" spans="1:9" ht="12.95" customHeight="1" x14ac:dyDescent="0.2">
      <c r="A224" s="6" t="s">
        <v>118</v>
      </c>
      <c r="B224" s="21">
        <f>SUM(B225)</f>
        <v>653.36210905000041</v>
      </c>
      <c r="C224" s="21">
        <f t="shared" ref="C224:I224" si="98">SUM(C225)</f>
        <v>175.52159725000001</v>
      </c>
      <c r="D224" s="21">
        <f t="shared" si="98"/>
        <v>0</v>
      </c>
      <c r="E224" s="21">
        <f t="shared" si="98"/>
        <v>828.88370630000031</v>
      </c>
      <c r="F224" s="21">
        <f>SUM(F225)</f>
        <v>569.81812315000036</v>
      </c>
      <c r="G224" s="21">
        <f t="shared" ref="G224:H224" si="99">SUM(G225)</f>
        <v>96.203949699999995</v>
      </c>
      <c r="H224" s="21">
        <f t="shared" si="99"/>
        <v>0</v>
      </c>
      <c r="I224" s="27">
        <f t="shared" si="98"/>
        <v>666.02207285000043</v>
      </c>
    </row>
    <row r="225" spans="1:9" ht="12.95" customHeight="1" x14ac:dyDescent="0.2">
      <c r="A225" s="5" t="s">
        <v>139</v>
      </c>
      <c r="B225" s="21">
        <f t="shared" ref="B225:I225" si="100">SUM(B226,B227)</f>
        <v>653.36210905000041</v>
      </c>
      <c r="C225" s="21">
        <f t="shared" si="100"/>
        <v>175.52159725000001</v>
      </c>
      <c r="D225" s="21">
        <f t="shared" si="100"/>
        <v>0</v>
      </c>
      <c r="E225" s="21">
        <f t="shared" si="100"/>
        <v>828.88370630000031</v>
      </c>
      <c r="F225" s="21">
        <f t="shared" si="100"/>
        <v>569.81812315000036</v>
      </c>
      <c r="G225" s="21">
        <f t="shared" si="100"/>
        <v>96.203949699999995</v>
      </c>
      <c r="H225" s="21">
        <f t="shared" si="100"/>
        <v>0</v>
      </c>
      <c r="I225" s="27">
        <f t="shared" si="100"/>
        <v>666.02207285000043</v>
      </c>
    </row>
    <row r="226" spans="1:9" ht="12.95" customHeight="1" x14ac:dyDescent="0.2">
      <c r="A226" s="6" t="s">
        <v>142</v>
      </c>
      <c r="B226" s="21">
        <v>533.70942556000045</v>
      </c>
      <c r="C226" s="21">
        <v>151.06754938</v>
      </c>
      <c r="D226" s="21">
        <v>0</v>
      </c>
      <c r="E226" s="21">
        <f>SUM(B226,C226,D226)</f>
        <v>684.7769749400004</v>
      </c>
      <c r="F226" s="21">
        <v>426.69351233000043</v>
      </c>
      <c r="G226" s="21">
        <v>54.081563799999998</v>
      </c>
      <c r="H226" s="21">
        <v>0</v>
      </c>
      <c r="I226" s="27">
        <f>SUM(F226,G226,H226)</f>
        <v>480.77507613000046</v>
      </c>
    </row>
    <row r="227" spans="1:9" ht="12.95" customHeight="1" x14ac:dyDescent="0.2">
      <c r="A227" s="6" t="s">
        <v>143</v>
      </c>
      <c r="B227" s="21">
        <v>119.65268348999994</v>
      </c>
      <c r="C227" s="21">
        <v>24.45404787</v>
      </c>
      <c r="D227" s="21">
        <v>0</v>
      </c>
      <c r="E227" s="21">
        <f>SUM(B227,C227,D227)</f>
        <v>144.10673135999994</v>
      </c>
      <c r="F227" s="21">
        <v>143.12461081999996</v>
      </c>
      <c r="G227" s="21">
        <v>42.122385899999998</v>
      </c>
      <c r="H227" s="21">
        <v>0</v>
      </c>
      <c r="I227" s="27">
        <f>SUM(F227,G227,H227)</f>
        <v>185.24699671999997</v>
      </c>
    </row>
    <row r="228" spans="1:9" ht="12.95" customHeight="1" x14ac:dyDescent="0.2">
      <c r="A228" s="5" t="s">
        <v>144</v>
      </c>
      <c r="B228" s="21">
        <f t="shared" ref="B228:I228" si="101">SUM(B229,B230)</f>
        <v>2572.7592455899999</v>
      </c>
      <c r="C228" s="21">
        <f t="shared" si="101"/>
        <v>75.743354019999998</v>
      </c>
      <c r="D228" s="21">
        <f t="shared" si="101"/>
        <v>0</v>
      </c>
      <c r="E228" s="21">
        <f t="shared" si="101"/>
        <v>2648.5025996100003</v>
      </c>
      <c r="F228" s="21">
        <f t="shared" si="101"/>
        <v>2726.7902361800006</v>
      </c>
      <c r="G228" s="21">
        <f t="shared" si="101"/>
        <v>25.320838940000002</v>
      </c>
      <c r="H228" s="21">
        <f t="shared" si="101"/>
        <v>0</v>
      </c>
      <c r="I228" s="27">
        <f t="shared" si="101"/>
        <v>2752.1110751199999</v>
      </c>
    </row>
    <row r="229" spans="1:9" ht="12.95" customHeight="1" x14ac:dyDescent="0.2">
      <c r="A229" s="6" t="s">
        <v>117</v>
      </c>
      <c r="B229" s="22">
        <v>0</v>
      </c>
      <c r="C229" s="22">
        <v>0</v>
      </c>
      <c r="D229" s="22">
        <v>0</v>
      </c>
      <c r="E229" s="21">
        <v>0</v>
      </c>
      <c r="F229" s="22">
        <v>0</v>
      </c>
      <c r="G229" s="22">
        <v>0</v>
      </c>
      <c r="H229" s="22">
        <v>0</v>
      </c>
      <c r="I229" s="27">
        <f>SUM(F229,G229,H229)</f>
        <v>0</v>
      </c>
    </row>
    <row r="230" spans="1:9" ht="12.95" customHeight="1" x14ac:dyDescent="0.2">
      <c r="A230" s="6" t="s">
        <v>118</v>
      </c>
      <c r="B230" s="21">
        <f>SUM(B231)</f>
        <v>2572.7592455899999</v>
      </c>
      <c r="C230" s="21">
        <f t="shared" ref="C230:I230" si="102">SUM(C231)</f>
        <v>75.743354019999998</v>
      </c>
      <c r="D230" s="21">
        <f t="shared" si="102"/>
        <v>0</v>
      </c>
      <c r="E230" s="21">
        <f t="shared" si="102"/>
        <v>2648.5025996100003</v>
      </c>
      <c r="F230" s="21">
        <f>SUM(F231)</f>
        <v>2726.7902361800006</v>
      </c>
      <c r="G230" s="21">
        <f t="shared" ref="G230:H230" si="103">SUM(G231)</f>
        <v>25.320838940000002</v>
      </c>
      <c r="H230" s="21">
        <f t="shared" si="103"/>
        <v>0</v>
      </c>
      <c r="I230" s="27">
        <f t="shared" si="102"/>
        <v>2752.1110751199999</v>
      </c>
    </row>
    <row r="231" spans="1:9" ht="12.95" customHeight="1" x14ac:dyDescent="0.2">
      <c r="A231" s="5" t="s">
        <v>145</v>
      </c>
      <c r="B231" s="21">
        <f t="shared" ref="B231:I231" si="104">SUM(B232,B233,B234,B235,B236)</f>
        <v>2572.7592455899999</v>
      </c>
      <c r="C231" s="21">
        <f t="shared" si="104"/>
        <v>75.743354019999998</v>
      </c>
      <c r="D231" s="21">
        <f t="shared" si="104"/>
        <v>0</v>
      </c>
      <c r="E231" s="21">
        <f t="shared" si="104"/>
        <v>2648.5025996100003</v>
      </c>
      <c r="F231" s="21">
        <f t="shared" si="104"/>
        <v>2726.7902361800006</v>
      </c>
      <c r="G231" s="21">
        <f t="shared" si="104"/>
        <v>25.320838940000002</v>
      </c>
      <c r="H231" s="21">
        <f t="shared" si="104"/>
        <v>0</v>
      </c>
      <c r="I231" s="27">
        <f t="shared" si="104"/>
        <v>2752.1110751199999</v>
      </c>
    </row>
    <row r="232" spans="1:9" ht="12.95" customHeight="1" x14ac:dyDescent="0.2">
      <c r="A232" s="6" t="s">
        <v>146</v>
      </c>
      <c r="B232" s="21">
        <v>172.10446699999994</v>
      </c>
      <c r="C232" s="21">
        <v>1.92616875</v>
      </c>
      <c r="D232" s="21">
        <v>0</v>
      </c>
      <c r="E232" s="21">
        <f>SUM(B232,C232,D232)</f>
        <v>174.03063574999993</v>
      </c>
      <c r="F232" s="21">
        <v>179.74060132999992</v>
      </c>
      <c r="G232" s="21">
        <v>1.73355188</v>
      </c>
      <c r="H232" s="21">
        <v>0</v>
      </c>
      <c r="I232" s="27">
        <f>SUM(F232,G232,H232)</f>
        <v>181.47415320999991</v>
      </c>
    </row>
    <row r="233" spans="1:9" ht="12.95" customHeight="1" x14ac:dyDescent="0.2">
      <c r="A233" s="6" t="s">
        <v>147</v>
      </c>
      <c r="B233" s="21">
        <v>2124.3715258500001</v>
      </c>
      <c r="C233" s="21">
        <v>11.150114210000002</v>
      </c>
      <c r="D233" s="21">
        <v>0</v>
      </c>
      <c r="E233" s="21">
        <f>SUM(B233,C233,D233)</f>
        <v>2135.5216400600002</v>
      </c>
      <c r="F233" s="21">
        <v>2200.7250538000003</v>
      </c>
      <c r="G233" s="21">
        <v>21.952425869999999</v>
      </c>
      <c r="H233" s="21">
        <v>0</v>
      </c>
      <c r="I233" s="27">
        <f>SUM(F233,G233,H233)</f>
        <v>2222.6774796700001</v>
      </c>
    </row>
    <row r="234" spans="1:9" ht="12.95" customHeight="1" x14ac:dyDescent="0.2">
      <c r="A234" s="6" t="s">
        <v>148</v>
      </c>
      <c r="B234" s="21">
        <v>0</v>
      </c>
      <c r="C234" s="21">
        <v>0</v>
      </c>
      <c r="D234" s="21">
        <v>0</v>
      </c>
      <c r="E234" s="21">
        <f>SUM(B234,C234,D234)</f>
        <v>0</v>
      </c>
      <c r="F234" s="21">
        <v>0</v>
      </c>
      <c r="G234" s="21">
        <v>0</v>
      </c>
      <c r="H234" s="21">
        <v>0</v>
      </c>
      <c r="I234" s="27">
        <f>SUM(F234,G234,H234)</f>
        <v>0</v>
      </c>
    </row>
    <row r="235" spans="1:9" ht="12.95" customHeight="1" x14ac:dyDescent="0.2">
      <c r="A235" s="6" t="s">
        <v>149</v>
      </c>
      <c r="B235" s="21">
        <v>248.42993232000001</v>
      </c>
      <c r="C235" s="21">
        <v>1.39074644</v>
      </c>
      <c r="D235" s="21">
        <v>0</v>
      </c>
      <c r="E235" s="21">
        <f>SUM(B235,C235,D235)</f>
        <v>249.82067875999999</v>
      </c>
      <c r="F235" s="21">
        <v>254.14344569999997</v>
      </c>
      <c r="G235" s="21">
        <v>1.44788158</v>
      </c>
      <c r="H235" s="21">
        <v>0</v>
      </c>
      <c r="I235" s="27">
        <f>SUM(F235,G235,H235)</f>
        <v>255.59132727999997</v>
      </c>
    </row>
    <row r="236" spans="1:9" ht="12.95" customHeight="1" x14ac:dyDescent="0.2">
      <c r="A236" s="6" t="s">
        <v>150</v>
      </c>
      <c r="B236" s="21">
        <v>27.853320420000003</v>
      </c>
      <c r="C236" s="21">
        <v>61.276324620000004</v>
      </c>
      <c r="D236" s="21">
        <v>0</v>
      </c>
      <c r="E236" s="21">
        <f>SUM(B236,C236,D236)</f>
        <v>89.129645040000014</v>
      </c>
      <c r="F236" s="21">
        <v>92.181135350000019</v>
      </c>
      <c r="G236" s="21">
        <v>0.18697960999999999</v>
      </c>
      <c r="H236" s="21">
        <v>0</v>
      </c>
      <c r="I236" s="27">
        <f>SUM(F236,G236,H236)</f>
        <v>92.368114960000014</v>
      </c>
    </row>
    <row r="237" spans="1:9" ht="14.1" customHeight="1" x14ac:dyDescent="0.2">
      <c r="A237" s="5" t="s">
        <v>162</v>
      </c>
      <c r="B237" s="25">
        <f>SUM(B16,-B120)</f>
        <v>-75397.332891779981</v>
      </c>
      <c r="C237" s="25">
        <f t="shared" ref="C237:I237" si="105">SUM(C16,-C120)</f>
        <v>1187.0105129099993</v>
      </c>
      <c r="D237" s="25">
        <f t="shared" si="105"/>
        <v>915.05577297000002</v>
      </c>
      <c r="E237" s="25">
        <f t="shared" si="105"/>
        <v>-73295.266605899975</v>
      </c>
      <c r="F237" s="25">
        <f t="shared" si="105"/>
        <v>-77745.917183999947</v>
      </c>
      <c r="G237" s="25">
        <f t="shared" si="105"/>
        <v>-2434.8037488200002</v>
      </c>
      <c r="H237" s="25">
        <f t="shared" si="105"/>
        <v>-591.86654747</v>
      </c>
      <c r="I237" s="26">
        <f t="shared" si="105"/>
        <v>-80772.587480289978</v>
      </c>
    </row>
    <row r="238" spans="1:9" ht="6" customHeight="1" x14ac:dyDescent="0.2">
      <c r="A238" s="10"/>
      <c r="B238" s="2"/>
      <c r="C238" s="2"/>
      <c r="D238" s="2"/>
      <c r="E238" s="2"/>
      <c r="F238" s="2"/>
      <c r="G238" s="2"/>
      <c r="H238" s="2"/>
      <c r="I238" s="4"/>
    </row>
    <row r="239" spans="1:9" ht="6" customHeight="1" x14ac:dyDescent="0.2"/>
    <row r="240" spans="1:9" ht="12.75" customHeight="1" x14ac:dyDescent="0.2">
      <c r="A240" s="3" t="s">
        <v>165</v>
      </c>
    </row>
    <row r="241" spans="1:1" ht="12.75" customHeight="1" x14ac:dyDescent="0.2">
      <c r="A241" s="24" t="s">
        <v>169</v>
      </c>
    </row>
    <row r="242" spans="1:1" ht="12.75" customHeight="1" x14ac:dyDescent="0.2">
      <c r="A242" s="3" t="s">
        <v>160</v>
      </c>
    </row>
    <row r="243" spans="1:1" ht="12.75" customHeight="1" x14ac:dyDescent="0.2">
      <c r="A243" s="11" t="s">
        <v>156</v>
      </c>
    </row>
    <row r="244" spans="1:1" ht="12.75" customHeight="1" x14ac:dyDescent="0.2">
      <c r="A244" s="3" t="s">
        <v>4</v>
      </c>
    </row>
    <row r="245" spans="1:1" ht="12.75" customHeight="1" x14ac:dyDescent="0.2">
      <c r="A245" s="3"/>
    </row>
  </sheetData>
  <mergeCells count="18">
    <mergeCell ref="C13:C14"/>
    <mergeCell ref="G13:G14"/>
    <mergeCell ref="B9:I9"/>
    <mergeCell ref="B10:I10"/>
    <mergeCell ref="B11:E11"/>
    <mergeCell ref="F11:I11"/>
    <mergeCell ref="B12:B14"/>
    <mergeCell ref="C12:D12"/>
    <mergeCell ref="E12:E14"/>
    <mergeCell ref="F12:F14"/>
    <mergeCell ref="G12:H12"/>
    <mergeCell ref="I12:I14"/>
    <mergeCell ref="B8:I8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pageOrder="overThenDown" orientation="portrait" r:id="rId1"/>
  <headerFooter alignWithMargins="0"/>
  <ignoredErrors>
    <ignoredError sqref="E207:I235 E195:I205 E155:J162 E171:I182 E134:I153 E106:J121 E90:I104 E69:J84 E49:K68 E31:I46 E188:J19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2026-06-23T16:50:17Z</cp:lastPrinted>
  <dcterms:created xsi:type="dcterms:W3CDTF">2018-11-21T20:09:16Z</dcterms:created>
  <dcterms:modified xsi:type="dcterms:W3CDTF">2026-06-23T17:04:24Z</dcterms:modified>
</cp:coreProperties>
</file>